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60" windowWidth="10065" windowHeight="9885" tabRatio="889"/>
  </bookViews>
  <sheets>
    <sheet name="海河处2019年专项维修加固项目概算汇总表" sheetId="24" r:id="rId1"/>
    <sheet name="天津市外环河津汉公路北塘排污河倒虹吸清淤项目概算核定表" sheetId="17" r:id="rId2"/>
    <sheet name="子牙河右堤12+041—13+921段堤防整修项目概算表" sheetId="18" r:id="rId3"/>
    <sheet name="海河处2019年界桩制安项目概算表" sheetId="19" r:id="rId4"/>
    <sheet name="二道闸液压油管路更换及液压阀组改造项目概算表" sheetId="20" r:id="rId5"/>
    <sheet name="北运河右岸北辰段砌石整修项目概算表" sheetId="21" r:id="rId6"/>
    <sheet name="海河二道闸金属结构安全检测项目概算表" sheetId="22" r:id="rId7"/>
    <sheet name="外环河蓝线划定项目概算表" sheetId="23" r:id="rId8"/>
  </sheets>
  <calcPr calcId="144525"/>
</workbook>
</file>

<file path=xl/calcChain.xml><?xml version="1.0" encoding="utf-8"?>
<calcChain xmlns="http://schemas.openxmlformats.org/spreadsheetml/2006/main">
  <c r="C11" i="24" l="1"/>
  <c r="J20" i="23" l="1"/>
  <c r="J19" i="23"/>
  <c r="J18" i="23"/>
  <c r="J17" i="23"/>
  <c r="J16" i="23"/>
  <c r="J15" i="23"/>
  <c r="J14" i="23"/>
  <c r="J13" i="23"/>
  <c r="J12" i="23"/>
  <c r="J11" i="23"/>
  <c r="J9" i="23"/>
  <c r="J7" i="23"/>
  <c r="J6" i="23"/>
  <c r="J5" i="23"/>
  <c r="J4" i="23"/>
  <c r="I12" i="22"/>
  <c r="I7" i="19" l="1"/>
  <c r="J7" i="19" s="1"/>
  <c r="J6" i="19"/>
  <c r="J5" i="19"/>
  <c r="J4" i="19"/>
  <c r="I53" i="18" l="1"/>
  <c r="J53" i="18"/>
  <c r="F53" i="18"/>
  <c r="J5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4" i="18"/>
  <c r="I56" i="17" l="1"/>
  <c r="J56" i="17"/>
  <c r="F56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4" i="17"/>
</calcChain>
</file>

<file path=xl/sharedStrings.xml><?xml version="1.0" encoding="utf-8"?>
<sst xmlns="http://schemas.openxmlformats.org/spreadsheetml/2006/main" count="672" uniqueCount="351">
  <si>
    <t>序号</t>
  </si>
  <si>
    <t>1</t>
  </si>
  <si>
    <t>2</t>
  </si>
  <si>
    <t>审计费</t>
  </si>
  <si>
    <t>工程项目名称</t>
  </si>
  <si>
    <t>单位</t>
  </si>
  <si>
    <t>数量</t>
  </si>
  <si>
    <t>单价(元)</t>
  </si>
  <si>
    <t>10</t>
  </si>
  <si>
    <t>m</t>
  </si>
  <si>
    <t>其他建筑工程</t>
  </si>
  <si>
    <t>项</t>
  </si>
  <si>
    <t>施工排水</t>
  </si>
  <si>
    <t>施工仓库</t>
  </si>
  <si>
    <t>km</t>
  </si>
  <si>
    <t>施工围挡</t>
  </si>
  <si>
    <t>m2</t>
  </si>
  <si>
    <t>其他临时工程</t>
  </si>
  <si>
    <t>一</t>
  </si>
  <si>
    <t>二</t>
  </si>
  <si>
    <t>三</t>
  </si>
  <si>
    <t>四</t>
  </si>
  <si>
    <t>五</t>
  </si>
  <si>
    <t>t</t>
  </si>
  <si>
    <t>合计
(万元)</t>
    <phoneticPr fontId="4" type="noConversion"/>
  </si>
  <si>
    <t>原概算</t>
    <phoneticPr fontId="4" type="noConversion"/>
  </si>
  <si>
    <t>核定概算</t>
    <phoneticPr fontId="4" type="noConversion"/>
  </si>
  <si>
    <t>办公、生活及文化福利建筑</t>
  </si>
  <si>
    <t>工程建设监理费</t>
  </si>
  <si>
    <t>建设交易服务费</t>
  </si>
  <si>
    <t>科研勘测设计费</t>
  </si>
  <si>
    <t>亩</t>
  </si>
  <si>
    <t>其他</t>
  </si>
  <si>
    <t>棵</t>
  </si>
  <si>
    <t/>
  </si>
  <si>
    <t>第一部分  建筑工程</t>
  </si>
  <si>
    <t>外环河倒虹吸清淤</t>
  </si>
  <si>
    <t>管内冲淤（罐车外运15km）</t>
  </si>
  <si>
    <t>m³</t>
  </si>
  <si>
    <t>河道内清淤（罐车外运15km）</t>
  </si>
  <si>
    <t>土工袋淋水处理</t>
  </si>
  <si>
    <t>淤泥无害化处理</t>
  </si>
  <si>
    <t>土方外运，运距20km</t>
  </si>
  <si>
    <t>预留钢丝</t>
  </si>
  <si>
    <t>管壁人工清理</t>
  </si>
  <si>
    <t>m²</t>
  </si>
  <si>
    <t>格宾石笼水平防护拆除（水下）</t>
  </si>
  <si>
    <t>格宾石笼恢复（利用拆除石材）</t>
  </si>
  <si>
    <t>网片</t>
  </si>
  <si>
    <t>碎石垫层拆除，外运15km</t>
  </si>
  <si>
    <t>碎石垫层</t>
  </si>
  <si>
    <t>绿化恢复</t>
  </si>
  <si>
    <t>成树</t>
  </si>
  <si>
    <t>元</t>
  </si>
  <si>
    <t>第四部分  施工临时工程</t>
  </si>
  <si>
    <t>导流工程</t>
  </si>
  <si>
    <t>工字钢打拔</t>
  </si>
  <si>
    <t>1000</t>
  </si>
  <si>
    <t>钢管</t>
  </si>
  <si>
    <t>950</t>
  </si>
  <si>
    <t>拉森桩（sp-IV）</t>
  </si>
  <si>
    <t>工字钢支撑</t>
  </si>
  <si>
    <t>袋装土石屑填筑</t>
  </si>
  <si>
    <t>163.11</t>
  </si>
  <si>
    <t>围堰拆除</t>
  </si>
  <si>
    <t>51.78</t>
  </si>
  <si>
    <t>防水彩条布</t>
  </si>
  <si>
    <t>木板</t>
  </si>
  <si>
    <t>100</t>
  </si>
  <si>
    <t>1.2</t>
  </si>
  <si>
    <t>管道通风</t>
  </si>
  <si>
    <t>20000</t>
  </si>
  <si>
    <t>临时围挡</t>
  </si>
  <si>
    <t>50</t>
  </si>
  <si>
    <t>施工交通工程</t>
  </si>
  <si>
    <t>场内临时道路</t>
  </si>
  <si>
    <t>50000</t>
  </si>
  <si>
    <t>施工房屋建筑工程</t>
  </si>
  <si>
    <t>200</t>
  </si>
  <si>
    <t>0.015</t>
  </si>
  <si>
    <t>0.010</t>
  </si>
  <si>
    <t>第五部分  独立费用</t>
  </si>
  <si>
    <t>建设管理费</t>
  </si>
  <si>
    <t>1%</t>
  </si>
  <si>
    <t>1700</t>
  </si>
  <si>
    <t>61135.15</t>
  </si>
  <si>
    <t>工程勘测费</t>
  </si>
  <si>
    <t>27788.70</t>
  </si>
  <si>
    <t>工程设计费</t>
  </si>
  <si>
    <t>62729.98</t>
  </si>
  <si>
    <t>0.2%</t>
  </si>
  <si>
    <t>施工场地占用费</t>
  </si>
  <si>
    <t>临时占地</t>
  </si>
  <si>
    <t>工程总投资</t>
    <phoneticPr fontId="4" type="noConversion"/>
  </si>
  <si>
    <t>核增减
（万元）</t>
    <phoneticPr fontId="4" type="noConversion"/>
  </si>
  <si>
    <r>
      <rPr>
        <sz val="11"/>
        <rFont val="宋体"/>
        <family val="3"/>
        <charset val="134"/>
      </rPr>
      <t>细沙填缝</t>
    </r>
  </si>
  <si>
    <r>
      <rPr>
        <sz val="11"/>
        <rFont val="宋体"/>
        <family val="3"/>
        <charset val="134"/>
      </rPr>
      <t>土方开挖（路缘石开槽）</t>
    </r>
  </si>
  <si>
    <r>
      <rPr>
        <sz val="11"/>
        <rFont val="宋体"/>
        <family val="3"/>
        <charset val="134"/>
      </rPr>
      <t>铺设</t>
    </r>
    <r>
      <rPr>
        <sz val="11"/>
        <rFont val="Times New Roman"/>
        <family val="1"/>
      </rPr>
      <t>C30</t>
    </r>
    <r>
      <rPr>
        <sz val="11"/>
        <rFont val="宋体"/>
        <family val="3"/>
        <charset val="134"/>
      </rPr>
      <t>路缘石（</t>
    </r>
    <r>
      <rPr>
        <sz val="11"/>
        <rFont val="Times New Roman"/>
        <family val="1"/>
      </rPr>
      <t>100×300×500mm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</si>
  <si>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预制混凝土帽梁</t>
    </r>
  </si>
  <si>
    <r>
      <rPr>
        <sz val="11"/>
        <rFont val="宋体"/>
        <family val="3"/>
        <charset val="134"/>
      </rPr>
      <t>浆砌石护砌拆除重建</t>
    </r>
  </si>
  <si>
    <r>
      <rPr>
        <sz val="11"/>
        <rFont val="宋体"/>
        <family val="3"/>
        <charset val="134"/>
      </rPr>
      <t>背水坡堤坡人工平整（斜坡平均长度</t>
    </r>
    <r>
      <rPr>
        <sz val="11"/>
        <rFont val="Times New Roman"/>
        <family val="1"/>
      </rPr>
      <t>11.4m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</si>
  <si>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钢筋制安</t>
    </r>
  </si>
  <si>
    <r>
      <rPr>
        <sz val="11"/>
        <rFont val="宋体"/>
        <family val="3"/>
        <charset val="134"/>
      </rPr>
      <t>模板制安</t>
    </r>
  </si>
  <si>
    <r>
      <rPr>
        <sz val="11"/>
        <rFont val="宋体"/>
        <family val="3"/>
        <charset val="134"/>
      </rPr>
      <t>聚乙烯闭孔泡沫板</t>
    </r>
  </si>
  <si>
    <r>
      <rPr>
        <sz val="11"/>
        <rFont val="宋体"/>
        <family val="3"/>
        <charset val="134"/>
      </rPr>
      <t>现状路缘石拆除</t>
    </r>
  </si>
  <si>
    <r>
      <rPr>
        <sz val="11"/>
        <rFont val="宋体"/>
        <family val="3"/>
        <charset val="134"/>
      </rPr>
      <t>现状压顶拆除</t>
    </r>
  </si>
  <si>
    <r>
      <rPr>
        <sz val="11"/>
        <rFont val="宋体"/>
        <family val="3"/>
        <charset val="134"/>
      </rPr>
      <t>迎水坡杂树剔除</t>
    </r>
  </si>
  <si>
    <r>
      <rPr>
        <sz val="12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</si>
  <si>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背水坡树木砍伐补种（</t>
    </r>
    <r>
      <rPr>
        <sz val="11"/>
        <rFont val="Times New Roman"/>
        <family val="1"/>
      </rPr>
      <t>5cm≤</t>
    </r>
    <r>
      <rPr>
        <sz val="11"/>
        <rFont val="宋体"/>
        <family val="3"/>
        <charset val="134"/>
      </rPr>
      <t>胸径</t>
    </r>
    <r>
      <rPr>
        <sz val="11"/>
        <rFont val="Times New Roman"/>
        <family val="1"/>
      </rPr>
      <t>≤10cm</t>
    </r>
    <r>
      <rPr>
        <sz val="11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</si>
  <si>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株</t>
    </r>
  </si>
  <si>
    <t>建筑垃圾处理费</t>
  </si>
  <si>
    <t>六</t>
  </si>
  <si>
    <t>%</t>
  </si>
  <si>
    <r>
      <rPr>
        <sz val="10.5"/>
        <color theme="1"/>
        <rFont val="宋体"/>
        <family val="3"/>
        <charset val="134"/>
      </rPr>
      <t>施工仓库</t>
    </r>
  </si>
  <si>
    <t>控制扬尘措施费</t>
  </si>
  <si>
    <t>可移动雾炮车（租赁）</t>
  </si>
  <si>
    <t>台班</t>
  </si>
  <si>
    <t>苫盖</t>
  </si>
  <si>
    <r>
      <rPr>
        <sz val="11"/>
        <rFont val="宋体"/>
        <family val="3"/>
        <charset val="134"/>
      </rPr>
      <t>项</t>
    </r>
  </si>
  <si>
    <r>
      <rPr>
        <sz val="11"/>
        <rFont val="宋体"/>
        <family val="3"/>
        <charset val="134"/>
      </rPr>
      <t>工程建设监理费</t>
    </r>
  </si>
  <si>
    <r>
      <rPr>
        <sz val="11"/>
        <rFont val="宋体"/>
        <family val="3"/>
        <charset val="134"/>
      </rPr>
      <t>检测费</t>
    </r>
  </si>
  <si>
    <t>勘测设计费</t>
  </si>
  <si>
    <r>
      <rPr>
        <sz val="11"/>
        <rFont val="宋体"/>
        <family val="3"/>
        <charset val="134"/>
      </rPr>
      <t>勘测费</t>
    </r>
  </si>
  <si>
    <r>
      <rPr>
        <sz val="11"/>
        <rFont val="宋体"/>
        <family val="3"/>
        <charset val="134"/>
      </rPr>
      <t>设计费</t>
    </r>
  </si>
  <si>
    <t>七</t>
  </si>
  <si>
    <t>扬尘排污费</t>
  </si>
  <si>
    <t>kg</t>
  </si>
  <si>
    <t>八</t>
  </si>
  <si>
    <t>(一)</t>
  </si>
  <si>
    <t>保险费</t>
  </si>
  <si>
    <r>
      <rPr>
        <b/>
        <sz val="11"/>
        <rFont val="宋体"/>
        <family val="3"/>
        <charset val="134"/>
      </rPr>
      <t>第一部分：建筑工程</t>
    </r>
  </si>
  <si>
    <r>
      <rPr>
        <b/>
        <sz val="11"/>
        <color theme="1"/>
        <rFont val="宋体"/>
        <family val="3"/>
        <charset val="134"/>
      </rPr>
      <t>第四部分：施工临时工程</t>
    </r>
  </si>
  <si>
    <r>
      <rPr>
        <b/>
        <sz val="11"/>
        <rFont val="宋体"/>
        <family val="3"/>
        <charset val="134"/>
      </rPr>
      <t>第五部分：独立费用</t>
    </r>
  </si>
  <si>
    <r>
      <rPr>
        <sz val="11"/>
        <rFont val="宋体"/>
        <family val="3"/>
        <charset val="134"/>
      </rPr>
      <t>一</t>
    </r>
  </si>
  <si>
    <r>
      <rPr>
        <sz val="11"/>
        <rFont val="宋体"/>
        <family val="3"/>
        <charset val="134"/>
      </rPr>
      <t>路面硬化工程</t>
    </r>
  </si>
  <si>
    <r>
      <t>人工平整压实（平均宽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）</t>
    </r>
  </si>
  <si>
    <r>
      <t>m</t>
    </r>
    <r>
      <rPr>
        <vertAlign val="superscript"/>
        <sz val="12"/>
        <rFont val="Times New Roman"/>
        <family val="1"/>
      </rPr>
      <t>3</t>
    </r>
  </si>
  <si>
    <r>
      <t>C40</t>
    </r>
    <r>
      <rPr>
        <sz val="11"/>
        <rFont val="宋体"/>
        <family val="3"/>
        <charset val="134"/>
      </rPr>
      <t>面包砖铺设（</t>
    </r>
    <r>
      <rPr>
        <sz val="11"/>
        <rFont val="Times New Roman"/>
        <family val="1"/>
      </rPr>
      <t>100×200×60mm</t>
    </r>
    <r>
      <rPr>
        <sz val="11"/>
        <rFont val="宋体"/>
        <family val="3"/>
        <charset val="134"/>
      </rPr>
      <t>）</t>
    </r>
  </si>
  <si>
    <r>
      <t>m</t>
    </r>
    <r>
      <rPr>
        <vertAlign val="superscript"/>
        <sz val="12"/>
        <rFont val="Times New Roman"/>
        <family val="1"/>
      </rPr>
      <t>2</t>
    </r>
  </si>
  <si>
    <r>
      <t>粗砂垫层（厚度</t>
    </r>
    <r>
      <rPr>
        <sz val="11"/>
        <rFont val="Times New Roman"/>
        <family val="1"/>
      </rPr>
      <t>100mm</t>
    </r>
    <r>
      <rPr>
        <sz val="11"/>
        <rFont val="宋体"/>
        <family val="3"/>
        <charset val="134"/>
      </rPr>
      <t>）</t>
    </r>
  </si>
  <si>
    <r>
      <t>m</t>
    </r>
    <r>
      <rPr>
        <vertAlign val="superscript"/>
        <sz val="11"/>
        <rFont val="Times New Roman"/>
        <family val="1"/>
      </rPr>
      <t>3</t>
    </r>
  </si>
  <si>
    <r>
      <rPr>
        <sz val="11"/>
        <rFont val="宋体"/>
        <family val="3"/>
        <charset val="134"/>
      </rPr>
      <t>二</t>
    </r>
  </si>
  <si>
    <r>
      <rPr>
        <sz val="11"/>
        <rFont val="宋体"/>
        <family val="3"/>
        <charset val="134"/>
      </rPr>
      <t>防浪墙压顶拆除重建</t>
    </r>
  </si>
  <si>
    <r>
      <rPr>
        <sz val="11"/>
        <rFont val="宋体"/>
        <family val="3"/>
        <charset val="134"/>
      </rPr>
      <t>三</t>
    </r>
  </si>
  <si>
    <r>
      <rPr>
        <sz val="11"/>
        <rFont val="宋体"/>
        <family val="3"/>
        <charset val="134"/>
      </rPr>
      <t>迎水坡、挡墙勾缝及背水坡堤坡平整</t>
    </r>
  </si>
  <si>
    <r>
      <t>迎水坡剔缝勾缝（斜坡长度</t>
    </r>
    <r>
      <rPr>
        <sz val="11"/>
        <rFont val="Times New Roman"/>
        <family val="1"/>
      </rPr>
      <t>12m</t>
    </r>
    <r>
      <rPr>
        <sz val="11"/>
        <rFont val="宋体"/>
        <family val="3"/>
        <charset val="134"/>
      </rPr>
      <t>）</t>
    </r>
  </si>
  <si>
    <r>
      <t>m</t>
    </r>
    <r>
      <rPr>
        <vertAlign val="superscript"/>
        <sz val="11"/>
        <rFont val="Times New Roman"/>
        <family val="1"/>
      </rPr>
      <t>2</t>
    </r>
  </si>
  <si>
    <r>
      <t>防浪墙剔缝勾缝（勾缝平均高度</t>
    </r>
    <r>
      <rPr>
        <sz val="11"/>
        <rFont val="Times New Roman"/>
        <family val="1"/>
      </rPr>
      <t>400mm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</si>
  <si>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四</t>
    </r>
  </si>
  <si>
    <r>
      <rPr>
        <sz val="11"/>
        <rFont val="宋体"/>
        <family val="3"/>
        <charset val="134"/>
      </rPr>
      <t>新建上堤台阶</t>
    </r>
  </si>
  <si>
    <r>
      <t>C30</t>
    </r>
    <r>
      <rPr>
        <sz val="11"/>
        <rFont val="宋体"/>
        <family val="3"/>
        <charset val="134"/>
      </rPr>
      <t>混凝土上堤台阶</t>
    </r>
  </si>
  <si>
    <r>
      <t>C15</t>
    </r>
    <r>
      <rPr>
        <sz val="11"/>
        <rFont val="宋体"/>
        <family val="3"/>
        <charset val="134"/>
      </rPr>
      <t>素混凝土垫层（厚度</t>
    </r>
    <r>
      <rPr>
        <sz val="11"/>
        <rFont val="Times New Roman"/>
        <family val="1"/>
      </rPr>
      <t>100mm</t>
    </r>
    <r>
      <rPr>
        <sz val="11"/>
        <rFont val="宋体"/>
        <family val="3"/>
        <charset val="134"/>
      </rPr>
      <t>）</t>
    </r>
  </si>
  <si>
    <r>
      <t>C30</t>
    </r>
    <r>
      <rPr>
        <sz val="11"/>
        <rFont val="宋体"/>
        <family val="3"/>
        <charset val="134"/>
      </rPr>
      <t>混凝土基础</t>
    </r>
  </si>
  <si>
    <r>
      <rPr>
        <sz val="11"/>
        <rFont val="宋体"/>
        <family val="3"/>
        <charset val="134"/>
      </rPr>
      <t>五</t>
    </r>
  </si>
  <si>
    <r>
      <rPr>
        <sz val="11"/>
        <rFont val="宋体"/>
        <family val="3"/>
        <charset val="134"/>
      </rPr>
      <t>其他工程</t>
    </r>
  </si>
  <si>
    <r>
      <rPr>
        <sz val="11"/>
        <rFont val="宋体"/>
        <family val="3"/>
        <charset val="134"/>
      </rPr>
      <t>其他建筑工程</t>
    </r>
  </si>
  <si>
    <r>
      <t>m</t>
    </r>
    <r>
      <rPr>
        <vertAlign val="superscript"/>
        <sz val="10.5"/>
        <color theme="1"/>
        <rFont val="Times New Roman"/>
        <family val="1"/>
      </rPr>
      <t>2</t>
    </r>
  </si>
  <si>
    <r>
      <rPr>
        <sz val="11"/>
        <color theme="1"/>
        <rFont val="宋体"/>
        <family val="3"/>
        <charset val="134"/>
      </rPr>
      <t>其他临时工程</t>
    </r>
  </si>
  <si>
    <t>工程项目及名称</t>
  </si>
  <si>
    <t>合计(元)</t>
  </si>
  <si>
    <t>河道界桩制安</t>
  </si>
  <si>
    <t>个</t>
  </si>
  <si>
    <t>水闸、泵站、橡胶坝界桩制安</t>
  </si>
  <si>
    <t>总计</t>
  </si>
  <si>
    <t>报送概算</t>
    <phoneticPr fontId="34" type="noConversion"/>
  </si>
  <si>
    <t>核定概算</t>
    <phoneticPr fontId="34" type="noConversion"/>
  </si>
  <si>
    <t>增减额</t>
    <phoneticPr fontId="34" type="noConversion"/>
  </si>
  <si>
    <t>合计(元)</t>
    <phoneticPr fontId="34" type="noConversion"/>
  </si>
  <si>
    <t>审计费</t>
    <phoneticPr fontId="34" type="noConversion"/>
  </si>
  <si>
    <t>项</t>
    <phoneticPr fontId="34" type="noConversion"/>
  </si>
  <si>
    <t>原概算</t>
  </si>
  <si>
    <t>核定概算</t>
  </si>
  <si>
    <t>核增减
（万元）</t>
  </si>
  <si>
    <t>单价（元）</t>
  </si>
  <si>
    <t>合价（万元）</t>
  </si>
  <si>
    <r>
      <rPr>
        <b/>
        <sz val="12"/>
        <color theme="1"/>
        <rFont val="宋体"/>
        <family val="3"/>
        <charset val="134"/>
      </rPr>
      <t>设备（元）</t>
    </r>
  </si>
  <si>
    <r>
      <rPr>
        <b/>
        <sz val="12"/>
        <color theme="1"/>
        <rFont val="宋体"/>
        <family val="3"/>
        <charset val="134"/>
      </rPr>
      <t>安装（元）</t>
    </r>
  </si>
  <si>
    <t>设备
（万元）</t>
  </si>
  <si>
    <t>安装
（万元）</t>
  </si>
  <si>
    <r>
      <rPr>
        <b/>
        <sz val="11"/>
        <color theme="1"/>
        <rFont val="宋体"/>
        <family val="3"/>
        <charset val="134"/>
      </rPr>
      <t>第一部分：金属结构工程</t>
    </r>
  </si>
  <si>
    <r>
      <rPr>
        <sz val="11"/>
        <color theme="1"/>
        <rFont val="宋体"/>
        <family val="3"/>
        <charset val="134"/>
      </rPr>
      <t>一</t>
    </r>
  </si>
  <si>
    <r>
      <rPr>
        <sz val="11"/>
        <color theme="1"/>
        <rFont val="宋体"/>
        <family val="3"/>
        <charset val="134"/>
      </rPr>
      <t>液压管路更换</t>
    </r>
  </si>
  <si>
    <r>
      <rPr>
        <sz val="11"/>
        <color theme="1"/>
        <rFont val="宋体"/>
        <family val="3"/>
        <charset val="134"/>
      </rPr>
      <t>无缝钢管（含防腐）</t>
    </r>
  </si>
  <si>
    <r>
      <rPr>
        <sz val="11"/>
        <color theme="1"/>
        <rFont val="宋体"/>
        <family val="3"/>
        <charset val="134"/>
      </rPr>
      <t>管路接头</t>
    </r>
  </si>
  <si>
    <r>
      <rPr>
        <sz val="11"/>
        <color theme="1"/>
        <rFont val="宋体"/>
        <family val="3"/>
        <charset val="134"/>
      </rPr>
      <t>管路密封件</t>
    </r>
  </si>
  <si>
    <r>
      <rPr>
        <sz val="11"/>
        <color theme="1"/>
        <rFont val="宋体"/>
        <family val="3"/>
        <charset val="134"/>
      </rPr>
      <t>项</t>
    </r>
  </si>
  <si>
    <r>
      <rPr>
        <sz val="11"/>
        <color theme="1"/>
        <rFont val="宋体"/>
        <family val="3"/>
        <charset val="134"/>
      </rPr>
      <t>液压油</t>
    </r>
  </si>
  <si>
    <r>
      <rPr>
        <sz val="11"/>
        <color theme="1"/>
        <rFont val="宋体"/>
        <family val="3"/>
        <charset val="134"/>
      </rPr>
      <t>管路循环清洗</t>
    </r>
  </si>
  <si>
    <r>
      <rPr>
        <sz val="11"/>
        <color theme="1"/>
        <rFont val="宋体"/>
        <family val="3"/>
        <charset val="134"/>
      </rPr>
      <t>耐压试验</t>
    </r>
  </si>
  <si>
    <r>
      <rPr>
        <sz val="11"/>
        <color theme="1"/>
        <rFont val="宋体"/>
        <family val="3"/>
        <charset val="134"/>
      </rPr>
      <t>钢盖板</t>
    </r>
  </si>
  <si>
    <r>
      <rPr>
        <sz val="11"/>
        <color theme="1"/>
        <rFont val="宋体"/>
        <family val="3"/>
        <charset val="134"/>
      </rPr>
      <t>综合运杂费（</t>
    </r>
    <r>
      <rPr>
        <sz val="11"/>
        <color theme="1"/>
        <rFont val="Times New Roman"/>
        <family val="1"/>
      </rPr>
      <t>5.17%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</si>
  <si>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二</t>
    </r>
  </si>
  <si>
    <r>
      <rPr>
        <sz val="11"/>
        <color theme="1"/>
        <rFont val="宋体"/>
        <family val="3"/>
        <charset val="134"/>
      </rPr>
      <t>增设液压同步系统</t>
    </r>
  </si>
  <si>
    <r>
      <rPr>
        <sz val="11"/>
        <color theme="1"/>
        <rFont val="宋体"/>
        <family val="3"/>
        <charset val="134"/>
      </rPr>
      <t>同步系统集成块</t>
    </r>
  </si>
  <si>
    <r>
      <rPr>
        <sz val="11"/>
        <color theme="1"/>
        <rFont val="宋体"/>
        <family val="3"/>
        <charset val="134"/>
      </rPr>
      <t>件</t>
    </r>
  </si>
  <si>
    <r>
      <rPr>
        <sz val="11"/>
        <color theme="1"/>
        <rFont val="宋体"/>
        <family val="3"/>
        <charset val="134"/>
      </rPr>
      <t>外置传感器</t>
    </r>
  </si>
  <si>
    <r>
      <rPr>
        <sz val="11"/>
        <color theme="1"/>
        <rFont val="宋体"/>
        <family val="3"/>
        <charset val="134"/>
      </rPr>
      <t>缸旁锁定液压装置</t>
    </r>
  </si>
  <si>
    <r>
      <rPr>
        <sz val="11"/>
        <color theme="1"/>
        <rFont val="宋体"/>
        <family val="3"/>
        <charset val="134"/>
      </rPr>
      <t>套</t>
    </r>
  </si>
  <si>
    <r>
      <rPr>
        <sz val="11"/>
        <color theme="1"/>
        <rFont val="宋体"/>
        <family val="3"/>
        <charset val="134"/>
      </rPr>
      <t>液压系统管路改造</t>
    </r>
  </si>
  <si>
    <r>
      <rPr>
        <sz val="11"/>
        <color theme="1"/>
        <rFont val="宋体"/>
        <family val="3"/>
        <charset val="134"/>
      </rPr>
      <t>台</t>
    </r>
  </si>
  <si>
    <r>
      <rPr>
        <sz val="11"/>
        <color theme="1"/>
        <rFont val="宋体"/>
        <family val="3"/>
        <charset val="134"/>
      </rPr>
      <t>管路附件</t>
    </r>
  </si>
  <si>
    <r>
      <rPr>
        <sz val="11"/>
        <color theme="1"/>
        <rFont val="宋体"/>
        <family val="3"/>
        <charset val="134"/>
      </rPr>
      <t>电气系统</t>
    </r>
    <r>
      <rPr>
        <sz val="11"/>
        <color theme="1"/>
        <rFont val="Times New Roman"/>
        <family val="1"/>
      </rPr>
      <t>PLC</t>
    </r>
    <r>
      <rPr>
        <sz val="11"/>
        <color theme="1"/>
        <rFont val="宋体"/>
        <family val="3"/>
        <charset val="134"/>
      </rPr>
      <t>改造</t>
    </r>
  </si>
  <si>
    <r>
      <rPr>
        <sz val="11"/>
        <color theme="1"/>
        <rFont val="宋体"/>
        <family val="3"/>
        <charset val="134"/>
      </rPr>
      <t>液压阀组</t>
    </r>
  </si>
  <si>
    <r>
      <rPr>
        <sz val="11"/>
        <color theme="1"/>
        <rFont val="宋体"/>
        <family val="3"/>
        <charset val="134"/>
      </rPr>
      <t>安装调试</t>
    </r>
  </si>
  <si>
    <r>
      <rPr>
        <sz val="11"/>
        <color theme="1"/>
        <rFont val="宋体"/>
        <family val="3"/>
        <charset val="134"/>
      </rPr>
      <t>三</t>
    </r>
  </si>
  <si>
    <t>滤油设备</t>
  </si>
  <si>
    <r>
      <rPr>
        <sz val="11"/>
        <color theme="1"/>
        <rFont val="宋体"/>
        <family val="3"/>
        <charset val="134"/>
      </rPr>
      <t>真空滤油机</t>
    </r>
  </si>
  <si>
    <r>
      <rPr>
        <sz val="11"/>
        <color theme="1"/>
        <rFont val="宋体"/>
        <family val="3"/>
        <charset val="134"/>
      </rPr>
      <t>四</t>
    </r>
  </si>
  <si>
    <r>
      <rPr>
        <sz val="11"/>
        <color theme="1"/>
        <rFont val="宋体"/>
        <family val="3"/>
        <charset val="134"/>
      </rPr>
      <t>油泵及阀组备品备件</t>
    </r>
  </si>
  <si>
    <r>
      <rPr>
        <sz val="11"/>
        <color theme="1"/>
        <rFont val="宋体"/>
        <family val="3"/>
        <charset val="134"/>
      </rPr>
      <t>油泵</t>
    </r>
  </si>
  <si>
    <r>
      <rPr>
        <sz val="11"/>
        <color theme="1"/>
        <rFont val="宋体"/>
        <family val="3"/>
        <charset val="134"/>
      </rPr>
      <t>换向阀</t>
    </r>
  </si>
  <si>
    <r>
      <rPr>
        <sz val="11"/>
        <color theme="1"/>
        <rFont val="宋体"/>
        <family val="3"/>
        <charset val="134"/>
      </rPr>
      <t>个</t>
    </r>
  </si>
  <si>
    <r>
      <rPr>
        <sz val="11"/>
        <color theme="1"/>
        <rFont val="宋体"/>
        <family val="3"/>
        <charset val="134"/>
      </rPr>
      <t>调速阀</t>
    </r>
  </si>
  <si>
    <r>
      <rPr>
        <sz val="11"/>
        <color theme="1"/>
        <rFont val="宋体"/>
        <family val="3"/>
        <charset val="134"/>
      </rPr>
      <t>管式单向阀</t>
    </r>
  </si>
  <si>
    <r>
      <rPr>
        <sz val="11"/>
        <color theme="1"/>
        <rFont val="宋体"/>
        <family val="3"/>
        <charset val="134"/>
      </rPr>
      <t>保压阀</t>
    </r>
  </si>
  <si>
    <r>
      <rPr>
        <sz val="11"/>
        <color theme="1"/>
        <rFont val="宋体"/>
        <family val="3"/>
        <charset val="134"/>
      </rPr>
      <t>溢流阀</t>
    </r>
  </si>
  <si>
    <r>
      <rPr>
        <sz val="11"/>
        <color theme="1"/>
        <rFont val="宋体"/>
        <family val="3"/>
        <charset val="134"/>
      </rPr>
      <t>溢流阀导阀</t>
    </r>
  </si>
  <si>
    <r>
      <rPr>
        <sz val="11"/>
        <color theme="1"/>
        <rFont val="宋体"/>
        <family val="3"/>
        <charset val="134"/>
      </rPr>
      <t>五</t>
    </r>
  </si>
  <si>
    <r>
      <rPr>
        <sz val="11"/>
        <color theme="1"/>
        <rFont val="宋体"/>
        <family val="3"/>
        <charset val="134"/>
      </rPr>
      <t>加装闸门耐磨滑块</t>
    </r>
  </si>
  <si>
    <r>
      <rPr>
        <sz val="11"/>
        <color theme="1"/>
        <rFont val="宋体"/>
        <family val="3"/>
        <charset val="134"/>
      </rPr>
      <t>闸门滑块</t>
    </r>
  </si>
  <si>
    <r>
      <rPr>
        <sz val="11"/>
        <color theme="1"/>
        <rFont val="宋体"/>
        <family val="3"/>
        <charset val="134"/>
      </rPr>
      <t>块</t>
    </r>
  </si>
  <si>
    <r>
      <rPr>
        <sz val="11"/>
        <color theme="1"/>
        <rFont val="宋体"/>
        <family val="3"/>
        <charset val="134"/>
      </rPr>
      <t>六</t>
    </r>
  </si>
  <si>
    <r>
      <rPr>
        <sz val="11"/>
        <color theme="1"/>
        <rFont val="宋体"/>
        <family val="3"/>
        <charset val="134"/>
      </rPr>
      <t>附属设施防腐</t>
    </r>
  </si>
  <si>
    <r>
      <rPr>
        <sz val="11"/>
        <color theme="1"/>
        <rFont val="宋体"/>
        <family val="3"/>
        <charset val="134"/>
      </rPr>
      <t>打磨除锈</t>
    </r>
  </si>
  <si>
    <r>
      <rPr>
        <sz val="11"/>
        <color theme="1"/>
        <rFont val="宋体"/>
        <family val="3"/>
        <charset val="134"/>
      </rPr>
      <t>环氧（无机）富锌底漆（厚</t>
    </r>
    <r>
      <rPr>
        <sz val="11"/>
        <color theme="1"/>
        <rFont val="Times New Roman"/>
        <family val="1"/>
      </rPr>
      <t>60μm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</si>
  <si>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环氧云铁中间漆（厚</t>
    </r>
    <r>
      <rPr>
        <sz val="11"/>
        <color theme="1"/>
        <rFont val="Times New Roman"/>
        <family val="1"/>
      </rPr>
      <t>80μm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</si>
  <si>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氯化橡胶面漆（厚</t>
    </r>
    <r>
      <rPr>
        <sz val="11"/>
        <color theme="1"/>
        <rFont val="Times New Roman"/>
        <family val="1"/>
      </rPr>
      <t>70μm</t>
    </r>
    <r>
      <rPr>
        <sz val="11"/>
        <color theme="1"/>
        <rFont val="宋体"/>
        <family val="3"/>
        <charset val="134"/>
      </rPr>
      <t>）</t>
    </r>
  </si>
  <si>
    <t>第二部分：施工临时工程</t>
  </si>
  <si>
    <t>生活、办公及施工仓库</t>
  </si>
  <si>
    <t>第三部分：独立费用</t>
  </si>
  <si>
    <t>交易服务费</t>
  </si>
  <si>
    <t>勘测设计研究费</t>
  </si>
  <si>
    <t>勘测费</t>
  </si>
  <si>
    <t>设计费</t>
  </si>
  <si>
    <t>工程总投资</t>
  </si>
  <si>
    <t>合计
(万元)</t>
  </si>
  <si>
    <t>第一部分：建筑工程</t>
  </si>
  <si>
    <t>桃口村吊桥1+077</t>
  </si>
  <si>
    <t>M10浆砌石护坡（厚400mm）</t>
  </si>
  <si>
    <t>m3</t>
  </si>
  <si>
    <t>M10浆砌石挡土墙</t>
  </si>
  <si>
    <t>碎石垫层（厚100mm）</t>
  </si>
  <si>
    <t>水泥砂浆抹面（厚20mm）</t>
  </si>
  <si>
    <t>M10水泥砂浆勾缝</t>
  </si>
  <si>
    <t>现状砌体拆除</t>
  </si>
  <si>
    <t>抛石护脚（拆除块石）</t>
  </si>
  <si>
    <t>PVC排水管（直径50mm）</t>
  </si>
  <si>
    <t>土工布300g/m2</t>
  </si>
  <si>
    <t>桃口村1+493</t>
  </si>
  <si>
    <t>清基（厚300mm）</t>
  </si>
  <si>
    <t>土方回填</t>
  </si>
  <si>
    <t>外购土</t>
  </si>
  <si>
    <t>M10浆砌石防浪墙（长18m）</t>
  </si>
  <si>
    <t>王秦庄1+618</t>
  </si>
  <si>
    <t>泵房基础清运10km</t>
  </si>
  <si>
    <t>M10浆砌石防浪墙（长10m）</t>
  </si>
  <si>
    <t>董新房闸2+753</t>
  </si>
  <si>
    <t>第四部分：施工临时工程</t>
  </si>
  <si>
    <t>桃口村吊桥1+077（80m）</t>
  </si>
  <si>
    <t>打拔7m长松木桩（桩径30cm）</t>
  </si>
  <si>
    <t>根</t>
  </si>
  <si>
    <t>木桩横撑安拆（单根6m，桩径25cm）</t>
  </si>
  <si>
    <t>木桩斜撑安拆（单根6m，桩径25cm）</t>
  </si>
  <si>
    <t>荆芭片安拆</t>
  </si>
  <si>
    <t>彩条布安拆</t>
  </si>
  <si>
    <t>压脚沙袋安拆</t>
  </si>
  <si>
    <t>王秦庄1+618（30m）</t>
  </si>
  <si>
    <t>第五部分：独立费用</t>
  </si>
  <si>
    <t>检测费</t>
  </si>
  <si>
    <t>内容</t>
  </si>
  <si>
    <t>巡视检查</t>
  </si>
  <si>
    <t>外观检测</t>
  </si>
  <si>
    <t>腐蚀检测</t>
  </si>
  <si>
    <t>无损检测</t>
  </si>
  <si>
    <t>材料检测或复核</t>
  </si>
  <si>
    <t>应力测试</t>
  </si>
  <si>
    <t>振动测试</t>
  </si>
  <si>
    <t>复核计算</t>
  </si>
  <si>
    <t>合计</t>
  </si>
  <si>
    <t>方案设计</t>
    <phoneticPr fontId="34" type="noConversion"/>
  </si>
  <si>
    <t>招投标费</t>
    <phoneticPr fontId="34" type="noConversion"/>
  </si>
  <si>
    <t>审计费</t>
    <phoneticPr fontId="34" type="noConversion"/>
  </si>
  <si>
    <t>海河二道闸金属结构安全检测项目概算表</t>
    <phoneticPr fontId="4" type="noConversion"/>
  </si>
  <si>
    <t>报送概算</t>
    <phoneticPr fontId="34" type="noConversion"/>
  </si>
  <si>
    <t>核定概算</t>
    <phoneticPr fontId="34" type="noConversion"/>
  </si>
  <si>
    <t>增减额（万元）</t>
    <phoneticPr fontId="34" type="noConversion"/>
  </si>
  <si>
    <t>合价              （万元）</t>
    <phoneticPr fontId="34" type="noConversion"/>
  </si>
  <si>
    <t>合价         （万元）</t>
    <phoneticPr fontId="34" type="noConversion"/>
  </si>
  <si>
    <t>工作内容</t>
  </si>
  <si>
    <t>计量单位</t>
  </si>
  <si>
    <t>工程量</t>
  </si>
  <si>
    <t>报送概算</t>
    <phoneticPr fontId="34" type="noConversion"/>
  </si>
  <si>
    <t>核定概算</t>
    <phoneticPr fontId="34" type="noConversion"/>
  </si>
  <si>
    <t>增减额（元）</t>
    <phoneticPr fontId="34" type="noConversion"/>
  </si>
  <si>
    <t>合计（元）</t>
  </si>
  <si>
    <t>资料收集</t>
  </si>
  <si>
    <t>基础地理信息数据坐标转换</t>
  </si>
  <si>
    <t>点</t>
  </si>
  <si>
    <t>与整理</t>
  </si>
  <si>
    <t>河道专题数据空间化</t>
  </si>
  <si>
    <t>人工日</t>
  </si>
  <si>
    <t>专题数据空间化</t>
  </si>
  <si>
    <t>专题数据</t>
  </si>
  <si>
    <t>内堤顶及外坡脚数据提取更新</t>
  </si>
  <si>
    <t>幅　</t>
  </si>
  <si>
    <t>采集</t>
  </si>
  <si>
    <t>基于立体像对的数据更新</t>
  </si>
  <si>
    <t>蓝线划定</t>
  </si>
  <si>
    <t>资料收集整理</t>
  </si>
  <si>
    <t>万/公里</t>
  </si>
  <si>
    <t>蓝线界线划定</t>
  </si>
  <si>
    <t>外业测绘</t>
  </si>
  <si>
    <t>底图数据制作</t>
  </si>
  <si>
    <t>幅</t>
  </si>
  <si>
    <t>实地测绘</t>
  </si>
  <si>
    <t>内业编辑</t>
  </si>
  <si>
    <t>界址点登记</t>
  </si>
  <si>
    <t>数据标绘</t>
  </si>
  <si>
    <t>挂图制作</t>
  </si>
  <si>
    <t>蓝线挂图设计及制作</t>
  </si>
  <si>
    <t>平方分米</t>
  </si>
  <si>
    <t>数据建库</t>
  </si>
  <si>
    <t>预处理、检查与入库</t>
  </si>
  <si>
    <t>设计费</t>
    <phoneticPr fontId="34" type="noConversion"/>
  </si>
  <si>
    <t>审计费</t>
    <phoneticPr fontId="34" type="noConversion"/>
  </si>
  <si>
    <t>外环河蓝线划定项目概算表</t>
    <phoneticPr fontId="4" type="noConversion"/>
  </si>
  <si>
    <t>项目名称</t>
    <phoneticPr fontId="4" type="noConversion"/>
  </si>
  <si>
    <t>天津市外环河津汉公路北塘排污河倒虹吸清淤项目概算核定表</t>
    <phoneticPr fontId="4" type="noConversion"/>
  </si>
  <si>
    <t>子牙河右堤12+041—13+921段堤防整修项目概算表</t>
    <phoneticPr fontId="4" type="noConversion"/>
  </si>
  <si>
    <t>海河处2019年界桩制安项目概算表</t>
    <phoneticPr fontId="4" type="noConversion"/>
  </si>
  <si>
    <t>二道闸液压油管路更换及液压阀组改造项目概算表</t>
    <phoneticPr fontId="4" type="noConversion"/>
  </si>
  <si>
    <t>工程项目名称</t>
    <phoneticPr fontId="33" type="noConversion"/>
  </si>
  <si>
    <t>工程项目名称</t>
    <phoneticPr fontId="4" type="noConversion"/>
  </si>
  <si>
    <t>北运河右岸北辰段砌石整修项目概算表</t>
    <phoneticPr fontId="4" type="noConversion"/>
  </si>
  <si>
    <t>合计（万元）</t>
    <phoneticPr fontId="4" type="noConversion"/>
  </si>
  <si>
    <t>合计</t>
    <phoneticPr fontId="4" type="noConversion"/>
  </si>
  <si>
    <t>序号</t>
    <phoneticPr fontId="4" type="noConversion"/>
  </si>
  <si>
    <t>天津市外环河津汉公路北塘排污河倒虹吸清淤项目</t>
    <phoneticPr fontId="4" type="noConversion"/>
  </si>
  <si>
    <t>子牙河右堤12+041—13+921段堤防整修项目</t>
    <phoneticPr fontId="4" type="noConversion"/>
  </si>
  <si>
    <t>海河处2019年界桩制安项目</t>
    <phoneticPr fontId="4" type="noConversion"/>
  </si>
  <si>
    <t>二道闸液压油管路更换及液压阀组改造项目</t>
    <phoneticPr fontId="4" type="noConversion"/>
  </si>
  <si>
    <t>北运河右岸北辰段砌石整修项目</t>
    <phoneticPr fontId="4" type="noConversion"/>
  </si>
  <si>
    <t>海河二道闸金属结构安全检测项目</t>
    <phoneticPr fontId="4" type="noConversion"/>
  </si>
  <si>
    <t>外环河蓝线划定项目</t>
    <phoneticPr fontId="4" type="noConversion"/>
  </si>
  <si>
    <t>子牙河左堤泵站、北运河泵站及堵口堤泵站安全鉴定项目</t>
    <phoneticPr fontId="4" type="noConversion"/>
  </si>
  <si>
    <t>招投标费</t>
    <phoneticPr fontId="4" type="noConversion"/>
  </si>
  <si>
    <t>招投标费</t>
    <phoneticPr fontId="33" type="noConversion"/>
  </si>
  <si>
    <t>招投标费</t>
    <phoneticPr fontId="4" type="noConversion"/>
  </si>
  <si>
    <t>招投标费</t>
    <phoneticPr fontId="4" type="noConversion"/>
  </si>
  <si>
    <t>招投标费</t>
    <phoneticPr fontId="34" type="noConversion"/>
  </si>
  <si>
    <t>海河处2019年专项维修加固项目概算汇总表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</si>
</sst>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.00_);[Red]\(0.00\)"/>
    <numFmt numFmtId="178" formatCode="0.0000"/>
    <numFmt numFmtId="179" formatCode="0.000"/>
    <numFmt numFmtId="180" formatCode="_ \¥* #,##0.00_ ;_ \¥* \-#,##0.00_ ;_ \¥* \-??_ ;_ @_ "/>
    <numFmt numFmtId="181" formatCode="0.000_);[Red]\(0.000\)"/>
    <numFmt numFmtId="182" formatCode="0.0%"/>
  </numFmts>
  <fonts count="55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Times New Roman"/>
      <family val="1"/>
    </font>
    <font>
      <sz val="11"/>
      <color indexed="60"/>
      <name val="宋体"/>
      <family val="3"/>
      <charset val="134"/>
    </font>
    <font>
      <sz val="18"/>
      <name val="方正小标宋简体"/>
      <family val="4"/>
      <charset val="134"/>
    </font>
    <font>
      <b/>
      <sz val="10.5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b/>
      <sz val="11"/>
      <color theme="1"/>
      <name val="宋体"/>
      <family val="3"/>
      <charset val="134"/>
    </font>
    <font>
      <vertAlign val="superscript"/>
      <sz val="10.5"/>
      <color theme="1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1"/>
      <name val="Times New Roman"/>
      <family val="1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2"/>
      <color theme="1"/>
      <name val="楷体_GB2312"/>
      <family val="1"/>
      <charset val="134"/>
    </font>
    <font>
      <sz val="12"/>
      <color theme="1"/>
      <name val="Times New Roman"/>
      <family val="1"/>
    </font>
    <font>
      <b/>
      <sz val="12"/>
      <color theme="1"/>
      <name val="楷体_GB2312"/>
      <family val="1"/>
      <charset val="134"/>
    </font>
    <font>
      <b/>
      <sz val="10.5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3">
    <xf numFmtId="0" fontId="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9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4" fillId="0" borderId="0"/>
    <xf numFmtId="0" fontId="15" fillId="0" borderId="0"/>
    <xf numFmtId="9" fontId="7" fillId="0" borderId="0" applyFill="0" applyBorder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5" fillId="0" borderId="0"/>
    <xf numFmtId="0" fontId="7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5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180" fontId="7" fillId="0" borderId="0" applyFont="0" applyFill="0" applyBorder="0" applyAlignment="0" applyProtection="0"/>
    <xf numFmtId="180" fontId="7" fillId="0" borderId="0" applyFill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16" fillId="2" borderId="0" applyNumberFormat="0" applyBorder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11" fillId="0" borderId="1" xfId="2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18" fillId="0" borderId="1" xfId="74" applyNumberFormat="1" applyFont="1" applyBorder="1" applyAlignment="1">
      <alignment horizontal="center" vertical="center" wrapText="1"/>
    </xf>
    <xf numFmtId="2" fontId="18" fillId="0" borderId="1" xfId="74" applyNumberFormat="1" applyFont="1" applyBorder="1" applyAlignment="1">
      <alignment horizontal="center" vertical="center" wrapText="1"/>
    </xf>
    <xf numFmtId="176" fontId="19" fillId="0" borderId="1" xfId="74" applyNumberFormat="1" applyFont="1" applyBorder="1" applyAlignment="1">
      <alignment horizontal="center" vertical="center" wrapText="1"/>
    </xf>
    <xf numFmtId="177" fontId="18" fillId="0" borderId="1" xfId="74" applyNumberFormat="1" applyFont="1" applyBorder="1" applyAlignment="1">
      <alignment horizontal="center" vertical="center" wrapText="1"/>
    </xf>
    <xf numFmtId="49" fontId="20" fillId="0" borderId="1" xfId="74" applyNumberFormat="1" applyFont="1" applyBorder="1" applyAlignment="1">
      <alignment horizontal="center" vertical="center" wrapText="1"/>
    </xf>
    <xf numFmtId="2" fontId="20" fillId="0" borderId="1" xfId="74" applyNumberFormat="1" applyFont="1" applyBorder="1" applyAlignment="1">
      <alignment horizontal="center" vertical="center" wrapText="1"/>
    </xf>
    <xf numFmtId="176" fontId="13" fillId="0" borderId="1" xfId="74" applyNumberFormat="1" applyFont="1" applyBorder="1" applyAlignment="1">
      <alignment horizontal="center" vertical="center" wrapText="1"/>
    </xf>
    <xf numFmtId="176" fontId="10" fillId="0" borderId="1" xfId="2" applyNumberFormat="1" applyFont="1" applyFill="1" applyBorder="1" applyAlignment="1">
      <alignment horizontal="center" vertical="center" wrapText="1"/>
    </xf>
    <xf numFmtId="1" fontId="13" fillId="0" borderId="1" xfId="74" applyNumberFormat="1" applyFont="1" applyBorder="1" applyAlignment="1">
      <alignment horizontal="center" vertical="center" wrapText="1"/>
    </xf>
    <xf numFmtId="2" fontId="20" fillId="0" borderId="1" xfId="74" applyNumberFormat="1" applyFont="1" applyFill="1" applyBorder="1" applyAlignment="1">
      <alignment horizontal="center" vertical="center" wrapText="1"/>
    </xf>
    <xf numFmtId="177" fontId="20" fillId="0" borderId="1" xfId="74" applyNumberFormat="1" applyFont="1" applyBorder="1" applyAlignment="1">
      <alignment horizontal="center" vertical="center" wrapText="1"/>
    </xf>
    <xf numFmtId="181" fontId="20" fillId="0" borderId="1" xfId="74" applyNumberFormat="1" applyFont="1" applyBorder="1" applyAlignment="1">
      <alignment horizontal="center" vertical="center" wrapText="1"/>
    </xf>
    <xf numFmtId="177" fontId="13" fillId="0" borderId="1" xfId="74" applyNumberFormat="1" applyFont="1" applyBorder="1" applyAlignment="1">
      <alignment horizontal="center" vertical="center" wrapText="1"/>
    </xf>
    <xf numFmtId="177" fontId="20" fillId="0" borderId="1" xfId="74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23" fillId="0" borderId="1" xfId="75" applyNumberFormat="1" applyFont="1" applyFill="1" applyBorder="1" applyAlignment="1">
      <alignment horizontal="center" vertical="center" wrapText="1"/>
    </xf>
    <xf numFmtId="177" fontId="23" fillId="0" borderId="1" xfId="75" applyNumberFormat="1" applyFont="1" applyFill="1" applyBorder="1" applyAlignment="1">
      <alignment horizontal="center" vertical="center" wrapText="1"/>
    </xf>
    <xf numFmtId="0" fontId="23" fillId="0" borderId="1" xfId="75" applyFont="1" applyFill="1" applyBorder="1" applyAlignment="1">
      <alignment horizontal="center" vertical="center" wrapText="1"/>
    </xf>
    <xf numFmtId="49" fontId="23" fillId="0" borderId="1" xfId="75" applyNumberFormat="1" applyFont="1" applyFill="1" applyBorder="1" applyAlignment="1">
      <alignment horizontal="center" vertical="center" wrapText="1"/>
    </xf>
    <xf numFmtId="0" fontId="15" fillId="0" borderId="1" xfId="75" applyFont="1" applyFill="1" applyBorder="1" applyAlignment="1">
      <alignment horizontal="center" vertical="center" wrapText="1"/>
    </xf>
    <xf numFmtId="176" fontId="23" fillId="0" borderId="1" xfId="75" applyNumberFormat="1" applyFont="1" applyFill="1" applyBorder="1" applyAlignment="1">
      <alignment horizontal="center" vertical="center" wrapText="1"/>
    </xf>
    <xf numFmtId="0" fontId="8" fillId="0" borderId="1" xfId="75" applyNumberFormat="1" applyFont="1" applyFill="1" applyBorder="1" applyAlignment="1">
      <alignment horizontal="center" vertical="center" wrapText="1"/>
    </xf>
    <xf numFmtId="0" fontId="24" fillId="0" borderId="1" xfId="17" applyNumberFormat="1" applyFont="1" applyFill="1" applyBorder="1" applyAlignment="1">
      <alignment horizontal="center" vertical="center" wrapText="1"/>
    </xf>
    <xf numFmtId="176" fontId="24" fillId="0" borderId="1" xfId="17" applyNumberFormat="1" applyFont="1" applyFill="1" applyBorder="1" applyAlignment="1">
      <alignment horizontal="center" vertical="center" wrapText="1"/>
    </xf>
    <xf numFmtId="49" fontId="27" fillId="0" borderId="1" xfId="17" applyNumberFormat="1" applyFont="1" applyFill="1" applyBorder="1" applyAlignment="1">
      <alignment horizontal="center" vertical="center" wrapText="1"/>
    </xf>
    <xf numFmtId="49" fontId="28" fillId="0" borderId="1" xfId="17" applyNumberFormat="1" applyFont="1" applyFill="1" applyBorder="1" applyAlignment="1">
      <alignment horizontal="center" vertical="center" wrapText="1"/>
    </xf>
    <xf numFmtId="176" fontId="24" fillId="3" borderId="1" xfId="17" applyNumberFormat="1" applyFont="1" applyFill="1" applyBorder="1" applyAlignment="1">
      <alignment horizontal="center" vertical="center" wrapText="1"/>
    </xf>
    <xf numFmtId="0" fontId="24" fillId="3" borderId="1" xfId="17" applyNumberFormat="1" applyFont="1" applyFill="1" applyBorder="1" applyAlignment="1">
      <alignment horizontal="center" vertical="center" wrapText="1"/>
    </xf>
    <xf numFmtId="0" fontId="23" fillId="3" borderId="1" xfId="17" applyFont="1" applyFill="1" applyBorder="1" applyAlignment="1">
      <alignment horizontal="center" vertical="center" wrapText="1"/>
    </xf>
    <xf numFmtId="0" fontId="22" fillId="3" borderId="1" xfId="17" applyNumberFormat="1" applyFont="1" applyFill="1" applyBorder="1" applyAlignment="1">
      <alignment horizontal="center" vertical="center" wrapText="1"/>
    </xf>
    <xf numFmtId="0" fontId="23" fillId="0" borderId="1" xfId="17" applyNumberFormat="1" applyFont="1" applyFill="1" applyBorder="1" applyAlignment="1">
      <alignment horizontal="center" vertical="center" wrapText="1"/>
    </xf>
    <xf numFmtId="177" fontId="23" fillId="0" borderId="1" xfId="17" applyNumberFormat="1" applyFont="1" applyFill="1" applyBorder="1" applyAlignment="1">
      <alignment horizontal="center" wrapText="1"/>
    </xf>
    <xf numFmtId="176" fontId="23" fillId="0" borderId="1" xfId="17" applyNumberFormat="1" applyFont="1" applyFill="1" applyBorder="1" applyAlignment="1">
      <alignment horizontal="center" vertical="center" wrapText="1"/>
    </xf>
    <xf numFmtId="176" fontId="23" fillId="0" borderId="1" xfId="17" applyNumberFormat="1" applyFont="1" applyFill="1" applyBorder="1" applyAlignment="1">
      <alignment horizontal="center" wrapText="1"/>
    </xf>
    <xf numFmtId="0" fontId="8" fillId="0" borderId="1" xfId="17" applyNumberFormat="1" applyFont="1" applyFill="1" applyBorder="1" applyAlignment="1">
      <alignment horizontal="center" vertical="center" wrapText="1"/>
    </xf>
    <xf numFmtId="10" fontId="23" fillId="0" borderId="1" xfId="17" applyNumberFormat="1" applyFont="1" applyFill="1" applyBorder="1" applyAlignment="1">
      <alignment horizontal="center" vertical="center" wrapText="1"/>
    </xf>
    <xf numFmtId="0" fontId="23" fillId="0" borderId="1" xfId="17" applyFont="1" applyFill="1" applyBorder="1" applyAlignment="1">
      <alignment horizontal="center" vertical="center" wrapText="1"/>
    </xf>
    <xf numFmtId="182" fontId="23" fillId="0" borderId="1" xfId="17" applyNumberFormat="1" applyFont="1" applyFill="1" applyBorder="1" applyAlignment="1">
      <alignment horizontal="center" vertical="center" wrapText="1"/>
    </xf>
    <xf numFmtId="0" fontId="22" fillId="0" borderId="1" xfId="1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75" applyFont="1" applyFill="1" applyBorder="1" applyAlignment="1">
      <alignment horizontal="center" vertical="center" wrapText="1"/>
    </xf>
    <xf numFmtId="177" fontId="23" fillId="3" borderId="1" xfId="17" applyNumberFormat="1" applyFont="1" applyFill="1" applyBorder="1" applyAlignment="1">
      <alignment horizontal="center" vertical="center" wrapText="1"/>
    </xf>
    <xf numFmtId="0" fontId="24" fillId="3" borderId="1" xfId="17" applyFont="1" applyFill="1" applyBorder="1" applyAlignment="1">
      <alignment horizontal="center" vertical="center" wrapText="1"/>
    </xf>
    <xf numFmtId="177" fontId="24" fillId="3" borderId="1" xfId="17" applyNumberFormat="1" applyFont="1" applyFill="1" applyBorder="1" applyAlignment="1">
      <alignment horizontal="center" vertical="center" wrapText="1"/>
    </xf>
    <xf numFmtId="0" fontId="25" fillId="0" borderId="1" xfId="75" applyNumberFormat="1" applyFont="1" applyFill="1" applyBorder="1" applyAlignment="1">
      <alignment horizontal="center" vertical="center" wrapText="1"/>
    </xf>
    <xf numFmtId="177" fontId="25" fillId="0" borderId="1" xfId="75" applyNumberFormat="1" applyFont="1" applyFill="1" applyBorder="1" applyAlignment="1">
      <alignment horizontal="center" vertical="center" wrapText="1"/>
    </xf>
    <xf numFmtId="0" fontId="25" fillId="0" borderId="1" xfId="75" applyFont="1" applyFill="1" applyBorder="1" applyAlignment="1">
      <alignment horizontal="center" vertical="center" wrapText="1"/>
    </xf>
    <xf numFmtId="176" fontId="25" fillId="0" borderId="1" xfId="75" applyNumberFormat="1" applyFont="1" applyFill="1" applyBorder="1" applyAlignment="1">
      <alignment horizontal="center" vertical="center" wrapText="1"/>
    </xf>
    <xf numFmtId="0" fontId="25" fillId="0" borderId="1" xfId="17" applyNumberFormat="1" applyFont="1" applyFill="1" applyBorder="1" applyAlignment="1">
      <alignment horizontal="center" vertical="center" wrapText="1"/>
    </xf>
    <xf numFmtId="177" fontId="25" fillId="0" borderId="1" xfId="17" applyNumberFormat="1" applyFont="1" applyFill="1" applyBorder="1" applyAlignment="1">
      <alignment horizontal="center" wrapText="1"/>
    </xf>
    <xf numFmtId="176" fontId="25" fillId="0" borderId="1" xfId="17" applyNumberFormat="1" applyFont="1" applyFill="1" applyBorder="1" applyAlignment="1">
      <alignment horizontal="center" vertical="center" wrapText="1"/>
    </xf>
    <xf numFmtId="176" fontId="25" fillId="0" borderId="1" xfId="17" applyNumberFormat="1" applyFont="1" applyFill="1" applyBorder="1" applyAlignment="1">
      <alignment horizontal="center" wrapText="1"/>
    </xf>
    <xf numFmtId="0" fontId="26" fillId="0" borderId="1" xfId="17" applyNumberFormat="1" applyFont="1" applyFill="1" applyBorder="1" applyAlignment="1">
      <alignment horizontal="center" vertical="center" wrapText="1"/>
    </xf>
    <xf numFmtId="176" fontId="26" fillId="0" borderId="1" xfId="17" applyNumberFormat="1" applyFont="1" applyFill="1" applyBorder="1" applyAlignment="1">
      <alignment horizontal="center" vertical="center" wrapText="1"/>
    </xf>
    <xf numFmtId="0" fontId="26" fillId="0" borderId="1" xfId="17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35" fillId="0" borderId="1" xfId="0" applyFont="1" applyBorder="1">
      <alignment vertical="center"/>
    </xf>
    <xf numFmtId="0" fontId="23" fillId="0" borderId="6" xfId="75" applyFont="1" applyFill="1" applyBorder="1" applyAlignment="1">
      <alignment horizontal="center" vertical="center" wrapText="1"/>
    </xf>
    <xf numFmtId="0" fontId="23" fillId="0" borderId="8" xfId="75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5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justify" vertical="center" wrapText="1"/>
    </xf>
    <xf numFmtId="0" fontId="51" fillId="4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justify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176" fontId="26" fillId="0" borderId="1" xfId="14" applyNumberFormat="1" applyFont="1" applyFill="1" applyBorder="1" applyAlignment="1">
      <alignment horizontal="center" vertical="center" wrapText="1"/>
    </xf>
    <xf numFmtId="176" fontId="24" fillId="0" borderId="1" xfId="14" applyNumberFormat="1" applyFont="1" applyBorder="1" applyAlignment="1">
      <alignment horizontal="center" vertical="center" wrapText="1"/>
    </xf>
    <xf numFmtId="176" fontId="24" fillId="0" borderId="1" xfId="14" applyNumberFormat="1" applyFont="1" applyFill="1" applyBorder="1" applyAlignment="1">
      <alignment horizontal="center" vertical="center" wrapText="1"/>
    </xf>
    <xf numFmtId="176" fontId="1" fillId="0" borderId="1" xfId="82" applyNumberFormat="1" applyFont="1" applyBorder="1" applyAlignment="1">
      <alignment horizontal="center" vertical="center" wrapText="1"/>
    </xf>
    <xf numFmtId="176" fontId="12" fillId="0" borderId="1" xfId="23" applyNumberFormat="1" applyFont="1" applyBorder="1" applyAlignment="1">
      <alignment horizontal="center" vertical="center" wrapText="1"/>
    </xf>
    <xf numFmtId="176" fontId="26" fillId="0" borderId="1" xfId="14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38" fillId="0" borderId="1" xfId="14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40" fillId="0" borderId="1" xfId="23" applyNumberFormat="1" applyFont="1" applyBorder="1" applyAlignment="1">
      <alignment horizontal="center" vertical="center" wrapText="1"/>
    </xf>
    <xf numFmtId="176" fontId="36" fillId="0" borderId="1" xfId="82" applyNumberFormat="1" applyFont="1" applyBorder="1" applyAlignment="1">
      <alignment horizontal="center" vertical="center" wrapText="1"/>
    </xf>
    <xf numFmtId="176" fontId="11" fillId="0" borderId="0" xfId="81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39" fillId="0" borderId="1" xfId="14" applyNumberFormat="1" applyFont="1" applyFill="1" applyBorder="1" applyAlignment="1">
      <alignment horizontal="center" vertical="center" wrapText="1"/>
    </xf>
    <xf numFmtId="176" fontId="22" fillId="0" borderId="1" xfId="14" applyNumberFormat="1" applyFont="1" applyFill="1" applyBorder="1" applyAlignment="1">
      <alignment horizontal="center" vertical="center" wrapText="1"/>
    </xf>
    <xf numFmtId="176" fontId="22" fillId="0" borderId="1" xfId="14" applyNumberFormat="1" applyFont="1" applyBorder="1" applyAlignment="1">
      <alignment horizontal="center" vertical="center" wrapText="1"/>
    </xf>
    <xf numFmtId="176" fontId="29" fillId="0" borderId="1" xfId="14" applyNumberFormat="1" applyFont="1" applyBorder="1" applyAlignment="1">
      <alignment horizontal="center" vertical="center" wrapText="1"/>
    </xf>
    <xf numFmtId="49" fontId="26" fillId="0" borderId="1" xfId="14" applyNumberFormat="1" applyFont="1" applyFill="1" applyBorder="1" applyAlignment="1">
      <alignment horizontal="center" vertical="center" wrapText="1"/>
    </xf>
    <xf numFmtId="49" fontId="24" fillId="0" borderId="1" xfId="14" applyNumberFormat="1" applyFont="1" applyFill="1" applyBorder="1" applyAlignment="1">
      <alignment horizontal="center" vertical="center" wrapText="1"/>
    </xf>
    <xf numFmtId="49" fontId="29" fillId="0" borderId="1" xfId="14" applyNumberFormat="1" applyFont="1" applyBorder="1" applyAlignment="1">
      <alignment horizontal="center" vertical="center" wrapText="1"/>
    </xf>
    <xf numFmtId="49" fontId="24" fillId="0" borderId="1" xfId="14" applyNumberFormat="1" applyFont="1" applyBorder="1" applyAlignment="1">
      <alignment horizontal="center" vertical="center" wrapText="1"/>
    </xf>
    <xf numFmtId="176" fontId="19" fillId="0" borderId="1" xfId="82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176" fontId="44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177" fontId="42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182" fontId="23" fillId="0" borderId="1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176" fontId="42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1" fillId="0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176" fontId="22" fillId="0" borderId="3" xfId="14" applyNumberFormat="1" applyFont="1" applyBorder="1" applyAlignment="1">
      <alignment horizontal="center" vertical="center" wrapText="1"/>
    </xf>
    <xf numFmtId="176" fontId="22" fillId="0" borderId="5" xfId="14" applyNumberFormat="1" applyFont="1" applyBorder="1" applyAlignment="1">
      <alignment horizontal="center" vertical="center" wrapText="1"/>
    </xf>
    <xf numFmtId="176" fontId="29" fillId="0" borderId="3" xfId="14" applyNumberFormat="1" applyFont="1" applyBorder="1" applyAlignment="1">
      <alignment horizontal="center" vertical="center" wrapText="1"/>
    </xf>
    <xf numFmtId="176" fontId="29" fillId="0" borderId="5" xfId="14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26" fillId="0" borderId="3" xfId="14" applyNumberFormat="1" applyFont="1" applyBorder="1" applyAlignment="1">
      <alignment horizontal="center" vertical="center" wrapText="1"/>
    </xf>
    <xf numFmtId="176" fontId="26" fillId="0" borderId="5" xfId="14" applyNumberFormat="1" applyFont="1" applyBorder="1" applyAlignment="1">
      <alignment horizontal="center" vertical="center" wrapText="1"/>
    </xf>
    <xf numFmtId="49" fontId="38" fillId="0" borderId="1" xfId="14" applyNumberFormat="1" applyFont="1" applyFill="1" applyBorder="1" applyAlignment="1">
      <alignment horizontal="center" vertical="center" wrapText="1"/>
    </xf>
    <xf numFmtId="176" fontId="38" fillId="0" borderId="1" xfId="14" applyNumberFormat="1" applyFont="1" applyFill="1" applyBorder="1" applyAlignment="1">
      <alignment horizontal="center" vertical="center" wrapText="1"/>
    </xf>
    <xf numFmtId="176" fontId="11" fillId="0" borderId="1" xfId="81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76" fontId="5" fillId="0" borderId="6" xfId="2" applyNumberFormat="1" applyFont="1" applyFill="1" applyBorder="1" applyAlignment="1">
      <alignment horizontal="center" vertical="center" wrapText="1"/>
    </xf>
    <xf numFmtId="176" fontId="5" fillId="0" borderId="7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 wrapText="1"/>
    </xf>
    <xf numFmtId="0" fontId="51" fillId="4" borderId="6" xfId="0" applyFont="1" applyFill="1" applyBorder="1" applyAlignment="1">
      <alignment horizontal="center" vertical="center" wrapText="1"/>
    </xf>
    <xf numFmtId="0" fontId="51" fillId="4" borderId="7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1" fillId="4" borderId="3" xfId="0" applyFont="1" applyFill="1" applyBorder="1" applyAlignment="1">
      <alignment horizontal="center" vertical="center" wrapText="1"/>
    </xf>
    <xf numFmtId="0" fontId="51" fillId="4" borderId="5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</cellXfs>
  <cellStyles count="83">
    <cellStyle name="_ET_STYLE_NoName_00_" xfId="15"/>
    <cellStyle name="百分比 2" xfId="6"/>
    <cellStyle name="百分比 2 2" xfId="16"/>
    <cellStyle name="常规" xfId="0" builtinId="0"/>
    <cellStyle name="常规 10" xfId="17"/>
    <cellStyle name="常规 11" xfId="18"/>
    <cellStyle name="常规 12" xfId="19"/>
    <cellStyle name="常规 13" xfId="20"/>
    <cellStyle name="常规 14" xfId="21"/>
    <cellStyle name="常规 14 2" xfId="22"/>
    <cellStyle name="常规 15" xfId="23"/>
    <cellStyle name="常规 16" xfId="14"/>
    <cellStyle name="常规 17" xfId="73"/>
    <cellStyle name="常规 17 2" xfId="82"/>
    <cellStyle name="常规 17 3" xfId="77"/>
    <cellStyle name="常规 18" xfId="74"/>
    <cellStyle name="常规 18 2" xfId="78"/>
    <cellStyle name="常规 19" xfId="75"/>
    <cellStyle name="常规 19 2" xfId="79"/>
    <cellStyle name="常规 2" xfId="8"/>
    <cellStyle name="常规 2 2" xfId="24"/>
    <cellStyle name="常规 2 2 2" xfId="25"/>
    <cellStyle name="常规 2 2 2 2" xfId="26"/>
    <cellStyle name="常规 2 2 3" xfId="27"/>
    <cellStyle name="常规 2 2 4" xfId="28"/>
    <cellStyle name="常规 2 3" xfId="29"/>
    <cellStyle name="常规 2 3 2" xfId="30"/>
    <cellStyle name="常规 2 3 3" xfId="31"/>
    <cellStyle name="常规 2 4" xfId="5"/>
    <cellStyle name="常规 2 4 2" xfId="33"/>
    <cellStyle name="常规 2 4 3" xfId="32"/>
    <cellStyle name="常规 2 5" xfId="34"/>
    <cellStyle name="常规 2 5 2" xfId="35"/>
    <cellStyle name="常规 2 6" xfId="36"/>
    <cellStyle name="常规 2 7" xfId="37"/>
    <cellStyle name="常规 2 8" xfId="38"/>
    <cellStyle name="常规 2_概算核定表" xfId="39"/>
    <cellStyle name="常规 20" xfId="80"/>
    <cellStyle name="常规 3" xfId="9"/>
    <cellStyle name="常规 3 2" xfId="13"/>
    <cellStyle name="常规 3 2 2" xfId="41"/>
    <cellStyle name="常规 3 2 3" xfId="42"/>
    <cellStyle name="常规 3 2 4" xfId="40"/>
    <cellStyle name="常规 3 3" xfId="43"/>
    <cellStyle name="常规 3 4" xfId="3"/>
    <cellStyle name="常规 3 4 2" xfId="44"/>
    <cellStyle name="常规 3 5" xfId="45"/>
    <cellStyle name="常规 3 6" xfId="46"/>
    <cellStyle name="常规 33" xfId="47"/>
    <cellStyle name="常规 34" xfId="48"/>
    <cellStyle name="常规 35" xfId="49"/>
    <cellStyle name="常规 4" xfId="10"/>
    <cellStyle name="常规 4 2" xfId="51"/>
    <cellStyle name="常规 4 3" xfId="52"/>
    <cellStyle name="常规 4 4" xfId="50"/>
    <cellStyle name="常规 5" xfId="11"/>
    <cellStyle name="常规 5 2" xfId="54"/>
    <cellStyle name="常规 5 2 2" xfId="55"/>
    <cellStyle name="常规 5 3" xfId="56"/>
    <cellStyle name="常规 5 4" xfId="57"/>
    <cellStyle name="常规 5 5" xfId="53"/>
    <cellStyle name="常规 53 2" xfId="4"/>
    <cellStyle name="常规 58" xfId="2"/>
    <cellStyle name="常规 6" xfId="12"/>
    <cellStyle name="常规 6 2" xfId="59"/>
    <cellStyle name="常规 6 3" xfId="60"/>
    <cellStyle name="常规 6 4" xfId="58"/>
    <cellStyle name="常规 7" xfId="7"/>
    <cellStyle name="常规 7 2" xfId="61"/>
    <cellStyle name="常规 7 3" xfId="62"/>
    <cellStyle name="常规 8" xfId="1"/>
    <cellStyle name="常规 8 2" xfId="64"/>
    <cellStyle name="常规 8 3" xfId="65"/>
    <cellStyle name="常规 8 4" xfId="66"/>
    <cellStyle name="常规 8 5" xfId="63"/>
    <cellStyle name="常规 8 6" xfId="81"/>
    <cellStyle name="常规 8 7" xfId="76"/>
    <cellStyle name="常规 9" xfId="67"/>
    <cellStyle name="货币 2" xfId="68"/>
    <cellStyle name="货币 2 2" xfId="69"/>
    <cellStyle name="适中 2" xfId="70"/>
    <cellStyle name="适中 3" xfId="71"/>
    <cellStyle name="适中 4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D3" sqref="D3"/>
    </sheetView>
  </sheetViews>
  <sheetFormatPr defaultRowHeight="14.25"/>
  <cols>
    <col min="2" max="2" width="33.875" customWidth="1"/>
    <col min="3" max="3" width="17.75" customWidth="1"/>
  </cols>
  <sheetData>
    <row r="1" spans="1:3" ht="24">
      <c r="A1" s="152" t="s">
        <v>350</v>
      </c>
      <c r="B1" s="152"/>
      <c r="C1" s="152"/>
    </row>
    <row r="2" spans="1:3" ht="14.25" customHeight="1">
      <c r="A2" s="151" t="s">
        <v>336</v>
      </c>
      <c r="B2" s="151" t="s">
        <v>326</v>
      </c>
      <c r="C2" s="151" t="s">
        <v>334</v>
      </c>
    </row>
    <row r="3" spans="1:3" ht="28.5">
      <c r="A3" s="76">
        <v>1</v>
      </c>
      <c r="B3" s="148" t="s">
        <v>337</v>
      </c>
      <c r="C3" s="76">
        <v>154</v>
      </c>
    </row>
    <row r="4" spans="1:3" ht="28.5">
      <c r="A4" s="76">
        <v>2</v>
      </c>
      <c r="B4" s="148" t="s">
        <v>338</v>
      </c>
      <c r="C4" s="76">
        <v>174</v>
      </c>
    </row>
    <row r="5" spans="1:3">
      <c r="A5" s="76">
        <v>3</v>
      </c>
      <c r="B5" s="148" t="s">
        <v>339</v>
      </c>
      <c r="C5" s="76">
        <v>8</v>
      </c>
    </row>
    <row r="6" spans="1:3" ht="28.5">
      <c r="A6" s="76">
        <v>4</v>
      </c>
      <c r="B6" s="148" t="s">
        <v>340</v>
      </c>
      <c r="C6" s="76">
        <v>128</v>
      </c>
    </row>
    <row r="7" spans="1:3">
      <c r="A7" s="76">
        <v>5</v>
      </c>
      <c r="B7" s="148" t="s">
        <v>341</v>
      </c>
      <c r="C7" s="76">
        <v>77</v>
      </c>
    </row>
    <row r="8" spans="1:3">
      <c r="A8" s="76">
        <v>6</v>
      </c>
      <c r="B8" s="148" t="s">
        <v>342</v>
      </c>
      <c r="C8" s="76">
        <v>27</v>
      </c>
    </row>
    <row r="9" spans="1:3">
      <c r="A9" s="76">
        <v>7</v>
      </c>
      <c r="B9" s="148" t="s">
        <v>343</v>
      </c>
      <c r="C9" s="76">
        <v>156</v>
      </c>
    </row>
    <row r="10" spans="1:3" s="85" customFormat="1" ht="28.5">
      <c r="A10" s="76">
        <v>8</v>
      </c>
      <c r="B10" s="148" t="s">
        <v>344</v>
      </c>
      <c r="C10" s="76">
        <v>86</v>
      </c>
    </row>
    <row r="11" spans="1:3">
      <c r="A11" s="149" t="s">
        <v>335</v>
      </c>
      <c r="B11" s="150"/>
      <c r="C11" s="76">
        <f>SUM(C3:C10)</f>
        <v>810</v>
      </c>
    </row>
    <row r="12" spans="1:3">
      <c r="B12" s="147"/>
    </row>
    <row r="13" spans="1:3">
      <c r="B13" s="147"/>
    </row>
    <row r="14" spans="1:3">
      <c r="B14" s="147"/>
    </row>
    <row r="15" spans="1:3">
      <c r="B15" s="147"/>
    </row>
    <row r="16" spans="1:3">
      <c r="B16" s="147"/>
    </row>
    <row r="17" spans="2:2">
      <c r="B17" s="147"/>
    </row>
  </sheetData>
  <mergeCells count="1">
    <mergeCell ref="A1:C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8" workbookViewId="0">
      <selection activeCell="B45" sqref="B45"/>
    </sheetView>
  </sheetViews>
  <sheetFormatPr defaultColWidth="8.75" defaultRowHeight="14.25"/>
  <cols>
    <col min="1" max="1" width="5.25" style="1" bestFit="1" customWidth="1"/>
    <col min="2" max="2" width="22.75" style="1" customWidth="1"/>
    <col min="3" max="3" width="5.25" style="1" bestFit="1" customWidth="1"/>
    <col min="4" max="4" width="11.375" style="1" bestFit="1" customWidth="1"/>
    <col min="5" max="5" width="9.125" style="1" bestFit="1" customWidth="1"/>
    <col min="6" max="6" width="9.25" style="1" bestFit="1" customWidth="1"/>
    <col min="7" max="7" width="11.375" style="1" bestFit="1" customWidth="1"/>
    <col min="8" max="8" width="9.5" style="1" bestFit="1" customWidth="1"/>
    <col min="9" max="9" width="9.625" style="1" bestFit="1" customWidth="1"/>
    <col min="10" max="10" width="8.625" style="7" bestFit="1" customWidth="1"/>
    <col min="11" max="16384" width="8.75" style="1"/>
  </cols>
  <sheetData>
    <row r="1" spans="1:10" ht="24">
      <c r="A1" s="152" t="s">
        <v>327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s="6" customFormat="1" ht="13.5">
      <c r="A2" s="155" t="s">
        <v>0</v>
      </c>
      <c r="B2" s="155" t="s">
        <v>4</v>
      </c>
      <c r="C2" s="155" t="s">
        <v>5</v>
      </c>
      <c r="D2" s="155" t="s">
        <v>25</v>
      </c>
      <c r="E2" s="155"/>
      <c r="F2" s="155"/>
      <c r="G2" s="155" t="s">
        <v>26</v>
      </c>
      <c r="H2" s="155"/>
      <c r="I2" s="155"/>
      <c r="J2" s="154" t="s">
        <v>94</v>
      </c>
    </row>
    <row r="3" spans="1:10" s="6" customFormat="1" ht="27">
      <c r="A3" s="155"/>
      <c r="B3" s="155"/>
      <c r="C3" s="155"/>
      <c r="D3" s="2" t="s">
        <v>6</v>
      </c>
      <c r="E3" s="3" t="s">
        <v>7</v>
      </c>
      <c r="F3" s="5" t="s">
        <v>24</v>
      </c>
      <c r="G3" s="2" t="s">
        <v>6</v>
      </c>
      <c r="H3" s="3" t="s">
        <v>7</v>
      </c>
      <c r="I3" s="5" t="s">
        <v>24</v>
      </c>
      <c r="J3" s="154"/>
    </row>
    <row r="4" spans="1:10" s="4" customFormat="1">
      <c r="A4" s="10" t="s">
        <v>34</v>
      </c>
      <c r="B4" s="10" t="s">
        <v>35</v>
      </c>
      <c r="C4" s="10"/>
      <c r="D4" s="11"/>
      <c r="E4" s="11"/>
      <c r="F4" s="12">
        <v>115.537282</v>
      </c>
      <c r="G4" s="11"/>
      <c r="H4" s="11"/>
      <c r="I4" s="12">
        <v>112.98121691</v>
      </c>
      <c r="J4" s="8">
        <f>I4-F4</f>
        <v>-2.5560650900000041</v>
      </c>
    </row>
    <row r="5" spans="1:10">
      <c r="A5" s="14" t="s">
        <v>18</v>
      </c>
      <c r="B5" s="14" t="s">
        <v>36</v>
      </c>
      <c r="C5" s="14" t="s">
        <v>34</v>
      </c>
      <c r="D5" s="15"/>
      <c r="E5" s="15"/>
      <c r="F5" s="16">
        <v>113.837282</v>
      </c>
      <c r="G5" s="15"/>
      <c r="H5" s="15"/>
      <c r="I5" s="16">
        <v>110.16259100000002</v>
      </c>
      <c r="J5" s="17">
        <f t="shared" ref="J5:J55" si="0">I5-F5</f>
        <v>-3.6746909999999815</v>
      </c>
    </row>
    <row r="6" spans="1:10">
      <c r="A6" s="14"/>
      <c r="B6" s="14" t="s">
        <v>37</v>
      </c>
      <c r="C6" s="14" t="s">
        <v>38</v>
      </c>
      <c r="D6" s="15">
        <v>793.01</v>
      </c>
      <c r="E6" s="15">
        <v>130</v>
      </c>
      <c r="F6" s="16">
        <v>10.30913</v>
      </c>
      <c r="G6" s="15">
        <v>793.01</v>
      </c>
      <c r="H6" s="15">
        <v>115</v>
      </c>
      <c r="I6" s="16">
        <v>9.1196149999999996</v>
      </c>
      <c r="J6" s="17">
        <f t="shared" si="0"/>
        <v>-1.1895150000000001</v>
      </c>
    </row>
    <row r="7" spans="1:10" ht="25.5">
      <c r="A7" s="14"/>
      <c r="B7" s="14" t="s">
        <v>39</v>
      </c>
      <c r="C7" s="14" t="s">
        <v>38</v>
      </c>
      <c r="D7" s="15">
        <v>1400.24</v>
      </c>
      <c r="E7" s="15">
        <v>80</v>
      </c>
      <c r="F7" s="16">
        <v>11.201919999999999</v>
      </c>
      <c r="G7" s="15">
        <v>1400.24</v>
      </c>
      <c r="H7" s="15">
        <v>115</v>
      </c>
      <c r="I7" s="16">
        <v>16.10276</v>
      </c>
      <c r="J7" s="17">
        <f t="shared" si="0"/>
        <v>4.9008400000000005</v>
      </c>
    </row>
    <row r="8" spans="1:10">
      <c r="A8" s="14"/>
      <c r="B8" s="14" t="s">
        <v>40</v>
      </c>
      <c r="C8" s="14" t="s">
        <v>38</v>
      </c>
      <c r="D8" s="15">
        <v>2193.2399999999998</v>
      </c>
      <c r="E8" s="15">
        <v>45</v>
      </c>
      <c r="F8" s="16">
        <v>9.8695800000000009</v>
      </c>
      <c r="G8" s="15">
        <v>2193.2399999999998</v>
      </c>
      <c r="H8" s="15">
        <v>45</v>
      </c>
      <c r="I8" s="16">
        <v>9.8695799999999991</v>
      </c>
      <c r="J8" s="17">
        <f t="shared" si="0"/>
        <v>0</v>
      </c>
    </row>
    <row r="9" spans="1:10">
      <c r="A9" s="14"/>
      <c r="B9" s="14" t="s">
        <v>41</v>
      </c>
      <c r="C9" s="14" t="s">
        <v>38</v>
      </c>
      <c r="D9" s="15">
        <v>2193.2399999999998</v>
      </c>
      <c r="E9" s="15">
        <v>300</v>
      </c>
      <c r="F9" s="16">
        <v>65.797200000000004</v>
      </c>
      <c r="G9" s="15">
        <v>2193.2399999999998</v>
      </c>
      <c r="H9" s="15">
        <v>280</v>
      </c>
      <c r="I9" s="16">
        <v>61.410719999999998</v>
      </c>
      <c r="J9" s="17">
        <f t="shared" si="0"/>
        <v>-4.3864800000000059</v>
      </c>
    </row>
    <row r="10" spans="1:10">
      <c r="A10" s="14"/>
      <c r="B10" s="14" t="s">
        <v>42</v>
      </c>
      <c r="C10" s="14" t="s">
        <v>38</v>
      </c>
      <c r="D10" s="15">
        <v>2193.2399999999998</v>
      </c>
      <c r="E10" s="15">
        <v>44.52</v>
      </c>
      <c r="F10" s="16">
        <v>9.7643039999999992</v>
      </c>
      <c r="G10" s="15">
        <v>2193.2399999999998</v>
      </c>
      <c r="H10" s="15">
        <v>44</v>
      </c>
      <c r="I10" s="16">
        <v>9.6502560000000006</v>
      </c>
      <c r="J10" s="17">
        <f t="shared" si="0"/>
        <v>-0.11404799999999859</v>
      </c>
    </row>
    <row r="11" spans="1:10">
      <c r="A11" s="14"/>
      <c r="B11" s="14" t="s">
        <v>43</v>
      </c>
      <c r="C11" s="14" t="s">
        <v>9</v>
      </c>
      <c r="D11" s="15">
        <v>860</v>
      </c>
      <c r="E11" s="15">
        <v>10</v>
      </c>
      <c r="F11" s="16">
        <v>0.86</v>
      </c>
      <c r="G11" s="15">
        <v>860</v>
      </c>
      <c r="H11" s="15">
        <v>10</v>
      </c>
      <c r="I11" s="16">
        <v>0.86</v>
      </c>
      <c r="J11" s="17">
        <f t="shared" si="0"/>
        <v>0</v>
      </c>
    </row>
    <row r="12" spans="1:10">
      <c r="A12" s="14"/>
      <c r="B12" s="14" t="s">
        <v>44</v>
      </c>
      <c r="C12" s="14" t="s">
        <v>45</v>
      </c>
      <c r="D12" s="15">
        <v>2793.98</v>
      </c>
      <c r="E12" s="15">
        <v>20</v>
      </c>
      <c r="F12" s="16">
        <v>5.5879599999999998</v>
      </c>
      <c r="G12" s="15">
        <v>2793.98</v>
      </c>
      <c r="H12" s="15">
        <v>10</v>
      </c>
      <c r="I12" s="16">
        <v>2.7939799999999999</v>
      </c>
      <c r="J12" s="17">
        <f t="shared" si="0"/>
        <v>-2.7939799999999999</v>
      </c>
    </row>
    <row r="13" spans="1:10" ht="25.5">
      <c r="A13" s="14"/>
      <c r="B13" s="14" t="s">
        <v>46</v>
      </c>
      <c r="C13" s="14" t="s">
        <v>38</v>
      </c>
      <c r="D13" s="15">
        <v>9</v>
      </c>
      <c r="E13" s="15">
        <v>100</v>
      </c>
      <c r="F13" s="16">
        <v>0.09</v>
      </c>
      <c r="G13" s="15">
        <v>9</v>
      </c>
      <c r="H13" s="15">
        <v>20</v>
      </c>
      <c r="I13" s="16">
        <v>1.7999999999999999E-2</v>
      </c>
      <c r="J13" s="17">
        <f t="shared" si="0"/>
        <v>-7.1999999999999995E-2</v>
      </c>
    </row>
    <row r="14" spans="1:10" ht="25.5">
      <c r="A14" s="14"/>
      <c r="B14" s="14" t="s">
        <v>47</v>
      </c>
      <c r="C14" s="14" t="s">
        <v>38</v>
      </c>
      <c r="D14" s="15">
        <v>9</v>
      </c>
      <c r="E14" s="15">
        <v>50</v>
      </c>
      <c r="F14" s="16">
        <v>4.4999999999999998E-2</v>
      </c>
      <c r="G14" s="15">
        <v>9</v>
      </c>
      <c r="H14" s="15">
        <v>50</v>
      </c>
      <c r="I14" s="16">
        <v>4.4999999999999998E-2</v>
      </c>
      <c r="J14" s="17">
        <f t="shared" si="0"/>
        <v>0</v>
      </c>
    </row>
    <row r="15" spans="1:10">
      <c r="A15" s="14"/>
      <c r="B15" s="14" t="s">
        <v>48</v>
      </c>
      <c r="C15" s="14" t="s">
        <v>45</v>
      </c>
      <c r="D15" s="15">
        <v>91.62</v>
      </c>
      <c r="E15" s="15">
        <v>20</v>
      </c>
      <c r="F15" s="16">
        <v>0.18324000000000001</v>
      </c>
      <c r="G15" s="15">
        <v>91.62</v>
      </c>
      <c r="H15" s="15">
        <v>20</v>
      </c>
      <c r="I15" s="16">
        <v>0.18324000000000001</v>
      </c>
      <c r="J15" s="17">
        <f t="shared" si="0"/>
        <v>0</v>
      </c>
    </row>
    <row r="16" spans="1:10">
      <c r="A16" s="14"/>
      <c r="B16" s="14" t="s">
        <v>49</v>
      </c>
      <c r="C16" s="14" t="s">
        <v>38</v>
      </c>
      <c r="D16" s="15">
        <v>4.5</v>
      </c>
      <c r="E16" s="15">
        <v>80.400000000000006</v>
      </c>
      <c r="F16" s="16">
        <v>3.6180000000000004E-2</v>
      </c>
      <c r="G16" s="15">
        <v>4.5</v>
      </c>
      <c r="H16" s="15">
        <v>37.049999999999997</v>
      </c>
      <c r="I16" s="16">
        <v>1.66725E-2</v>
      </c>
      <c r="J16" s="17">
        <f t="shared" si="0"/>
        <v>-1.9507500000000004E-2</v>
      </c>
    </row>
    <row r="17" spans="1:10">
      <c r="A17" s="14"/>
      <c r="B17" s="14" t="s">
        <v>50</v>
      </c>
      <c r="C17" s="14" t="s">
        <v>38</v>
      </c>
      <c r="D17" s="15">
        <v>4.5</v>
      </c>
      <c r="E17" s="15">
        <v>206.15</v>
      </c>
      <c r="F17" s="16">
        <v>9.2767999999999989E-2</v>
      </c>
      <c r="G17" s="15">
        <v>4.5</v>
      </c>
      <c r="H17" s="15">
        <v>206.15</v>
      </c>
      <c r="I17" s="16">
        <v>9.2767500000000003E-2</v>
      </c>
      <c r="J17" s="17">
        <f t="shared" si="0"/>
        <v>-4.9999999998662226E-7</v>
      </c>
    </row>
    <row r="18" spans="1:10" s="4" customFormat="1">
      <c r="A18" s="14" t="s">
        <v>19</v>
      </c>
      <c r="B18" s="14" t="s">
        <v>51</v>
      </c>
      <c r="C18" s="14"/>
      <c r="D18" s="15"/>
      <c r="E18" s="15"/>
      <c r="F18" s="16">
        <v>1.7</v>
      </c>
      <c r="G18" s="15"/>
      <c r="H18" s="15"/>
      <c r="I18" s="16">
        <v>1.7</v>
      </c>
      <c r="J18" s="17">
        <f t="shared" si="0"/>
        <v>0</v>
      </c>
    </row>
    <row r="19" spans="1:10">
      <c r="A19" s="14"/>
      <c r="B19" s="14" t="s">
        <v>52</v>
      </c>
      <c r="C19" s="14" t="s">
        <v>33</v>
      </c>
      <c r="D19" s="15">
        <v>20</v>
      </c>
      <c r="E19" s="15">
        <v>300</v>
      </c>
      <c r="F19" s="16">
        <v>0.6</v>
      </c>
      <c r="G19" s="15">
        <v>20</v>
      </c>
      <c r="H19" s="15">
        <v>300</v>
      </c>
      <c r="I19" s="16">
        <v>0.6</v>
      </c>
      <c r="J19" s="17">
        <f t="shared" si="0"/>
        <v>0</v>
      </c>
    </row>
    <row r="20" spans="1:10">
      <c r="A20" s="14"/>
      <c r="B20" s="14" t="s">
        <v>51</v>
      </c>
      <c r="C20" s="14" t="s">
        <v>16</v>
      </c>
      <c r="D20" s="15">
        <v>110</v>
      </c>
      <c r="E20" s="15">
        <v>100</v>
      </c>
      <c r="F20" s="16">
        <v>1.1000000000000001</v>
      </c>
      <c r="G20" s="15">
        <v>110</v>
      </c>
      <c r="H20" s="15">
        <v>100</v>
      </c>
      <c r="I20" s="16">
        <v>1.1000000000000001</v>
      </c>
      <c r="J20" s="17">
        <f t="shared" si="0"/>
        <v>0</v>
      </c>
    </row>
    <row r="21" spans="1:10">
      <c r="A21" s="14" t="s">
        <v>20</v>
      </c>
      <c r="B21" s="14" t="s">
        <v>10</v>
      </c>
      <c r="C21" s="14" t="s">
        <v>53</v>
      </c>
      <c r="D21" s="15"/>
      <c r="E21" s="15"/>
      <c r="F21" s="16">
        <v>0</v>
      </c>
      <c r="G21" s="18">
        <v>1118625.9100000001</v>
      </c>
      <c r="H21" s="19">
        <v>0.01</v>
      </c>
      <c r="I21" s="16">
        <v>1.1186259100000002</v>
      </c>
      <c r="J21" s="17">
        <f t="shared" si="0"/>
        <v>1.1186259100000002</v>
      </c>
    </row>
    <row r="22" spans="1:10" s="4" customFormat="1">
      <c r="A22" s="10" t="s">
        <v>34</v>
      </c>
      <c r="B22" s="10" t="s">
        <v>54</v>
      </c>
      <c r="C22" s="10"/>
      <c r="D22" s="11"/>
      <c r="E22" s="11"/>
      <c r="F22" s="12">
        <v>20.407664999999998</v>
      </c>
      <c r="G22" s="11"/>
      <c r="H22" s="13"/>
      <c r="I22" s="12">
        <v>23.954484012854753</v>
      </c>
      <c r="J22" s="8">
        <f t="shared" si="0"/>
        <v>3.5468190128547548</v>
      </c>
    </row>
    <row r="23" spans="1:10">
      <c r="A23" s="14" t="s">
        <v>18</v>
      </c>
      <c r="B23" s="14" t="s">
        <v>55</v>
      </c>
      <c r="C23" s="14"/>
      <c r="D23" s="15"/>
      <c r="E23" s="15"/>
      <c r="F23" s="16">
        <v>15.214233999999999</v>
      </c>
      <c r="G23" s="15"/>
      <c r="H23" s="20"/>
      <c r="I23" s="16">
        <v>19.037030000000001</v>
      </c>
      <c r="J23" s="17">
        <f t="shared" si="0"/>
        <v>3.8227960000000021</v>
      </c>
    </row>
    <row r="24" spans="1:10">
      <c r="A24" s="14"/>
      <c r="B24" s="14" t="s">
        <v>56</v>
      </c>
      <c r="C24" s="14" t="s">
        <v>23</v>
      </c>
      <c r="D24" s="15">
        <v>49.46</v>
      </c>
      <c r="E24" s="15" t="s">
        <v>57</v>
      </c>
      <c r="F24" s="16">
        <v>4.9459999999999997</v>
      </c>
      <c r="G24" s="15">
        <v>0</v>
      </c>
      <c r="H24" s="20"/>
      <c r="I24" s="16">
        <v>0</v>
      </c>
      <c r="J24" s="17">
        <f t="shared" si="0"/>
        <v>-4.9459999999999997</v>
      </c>
    </row>
    <row r="25" spans="1:10">
      <c r="A25" s="14"/>
      <c r="B25" s="14" t="s">
        <v>58</v>
      </c>
      <c r="C25" s="14" t="s">
        <v>23</v>
      </c>
      <c r="D25" s="15">
        <v>0.28000000000000003</v>
      </c>
      <c r="E25" s="15" t="s">
        <v>59</v>
      </c>
      <c r="F25" s="16">
        <v>2.6599999999999999E-2</v>
      </c>
      <c r="G25" s="15">
        <v>0</v>
      </c>
      <c r="H25" s="20"/>
      <c r="I25" s="16">
        <v>0</v>
      </c>
      <c r="J25" s="17">
        <f t="shared" si="0"/>
        <v>-2.6599999999999999E-2</v>
      </c>
    </row>
    <row r="26" spans="1:10">
      <c r="A26" s="14"/>
      <c r="B26" s="14" t="s">
        <v>60</v>
      </c>
      <c r="C26" s="14" t="s">
        <v>23</v>
      </c>
      <c r="D26" s="15"/>
      <c r="E26" s="15"/>
      <c r="F26" s="16">
        <v>0</v>
      </c>
      <c r="G26" s="15">
        <v>119</v>
      </c>
      <c r="H26" s="20">
        <v>1200</v>
      </c>
      <c r="I26" s="16">
        <v>14.28</v>
      </c>
      <c r="J26" s="17">
        <f t="shared" si="0"/>
        <v>14.28</v>
      </c>
    </row>
    <row r="27" spans="1:10">
      <c r="A27" s="14"/>
      <c r="B27" s="14" t="s">
        <v>61</v>
      </c>
      <c r="C27" s="14" t="s">
        <v>23</v>
      </c>
      <c r="D27" s="15"/>
      <c r="E27" s="15"/>
      <c r="F27" s="16">
        <v>0</v>
      </c>
      <c r="G27" s="15">
        <v>19</v>
      </c>
      <c r="H27" s="20">
        <v>1000</v>
      </c>
      <c r="I27" s="16">
        <v>1.9</v>
      </c>
      <c r="J27" s="17">
        <f t="shared" si="0"/>
        <v>1.9</v>
      </c>
    </row>
    <row r="28" spans="1:10">
      <c r="A28" s="14"/>
      <c r="B28" s="14" t="s">
        <v>62</v>
      </c>
      <c r="C28" s="14" t="s">
        <v>38</v>
      </c>
      <c r="D28" s="15">
        <v>183.75</v>
      </c>
      <c r="E28" s="15" t="s">
        <v>63</v>
      </c>
      <c r="F28" s="16">
        <v>2.9971459999999999</v>
      </c>
      <c r="G28" s="15">
        <v>70</v>
      </c>
      <c r="H28" s="20" t="s">
        <v>63</v>
      </c>
      <c r="I28" s="16">
        <v>1.1417700000000002</v>
      </c>
      <c r="J28" s="17">
        <f t="shared" si="0"/>
        <v>-1.8553759999999997</v>
      </c>
    </row>
    <row r="29" spans="1:10">
      <c r="A29" s="14"/>
      <c r="B29" s="14" t="s">
        <v>64</v>
      </c>
      <c r="C29" s="14" t="s">
        <v>38</v>
      </c>
      <c r="D29" s="15">
        <v>183.75</v>
      </c>
      <c r="E29" s="15" t="s">
        <v>65</v>
      </c>
      <c r="F29" s="16">
        <v>0.95145800000000003</v>
      </c>
      <c r="G29" s="15">
        <v>70</v>
      </c>
      <c r="H29" s="20" t="s">
        <v>65</v>
      </c>
      <c r="I29" s="16">
        <v>0.36246</v>
      </c>
      <c r="J29" s="17">
        <f t="shared" si="0"/>
        <v>-0.58899800000000002</v>
      </c>
    </row>
    <row r="30" spans="1:10">
      <c r="A30" s="14"/>
      <c r="B30" s="14" t="s">
        <v>66</v>
      </c>
      <c r="C30" s="14" t="s">
        <v>45</v>
      </c>
      <c r="D30" s="15">
        <v>441</v>
      </c>
      <c r="E30" s="15" t="s">
        <v>8</v>
      </c>
      <c r="F30" s="16">
        <v>0.441</v>
      </c>
      <c r="G30" s="15">
        <v>441</v>
      </c>
      <c r="H30" s="20">
        <v>8</v>
      </c>
      <c r="I30" s="16">
        <v>0.3528</v>
      </c>
      <c r="J30" s="17">
        <f t="shared" si="0"/>
        <v>-8.8200000000000001E-2</v>
      </c>
    </row>
    <row r="31" spans="1:10" s="4" customFormat="1">
      <c r="A31" s="14"/>
      <c r="B31" s="14" t="s">
        <v>67</v>
      </c>
      <c r="C31" s="14" t="s">
        <v>45</v>
      </c>
      <c r="D31" s="15">
        <v>294</v>
      </c>
      <c r="E31" s="15" t="s">
        <v>68</v>
      </c>
      <c r="F31" s="16">
        <v>2.94</v>
      </c>
      <c r="G31" s="15">
        <v>0</v>
      </c>
      <c r="H31" s="20">
        <v>0</v>
      </c>
      <c r="I31" s="16">
        <v>0</v>
      </c>
      <c r="J31" s="17">
        <f t="shared" si="0"/>
        <v>-2.94</v>
      </c>
    </row>
    <row r="32" spans="1:10">
      <c r="A32" s="14"/>
      <c r="B32" s="14" t="s">
        <v>12</v>
      </c>
      <c r="C32" s="14" t="s">
        <v>38</v>
      </c>
      <c r="D32" s="15">
        <v>7600.25</v>
      </c>
      <c r="E32" s="15" t="s">
        <v>69</v>
      </c>
      <c r="F32" s="16">
        <v>0.9120299999999999</v>
      </c>
      <c r="G32" s="15">
        <v>0</v>
      </c>
      <c r="H32" s="20">
        <v>0</v>
      </c>
      <c r="I32" s="16">
        <v>0</v>
      </c>
      <c r="J32" s="17">
        <f t="shared" si="0"/>
        <v>-0.9120299999999999</v>
      </c>
    </row>
    <row r="33" spans="1:10">
      <c r="A33" s="14"/>
      <c r="B33" s="14" t="s">
        <v>70</v>
      </c>
      <c r="C33" s="14" t="s">
        <v>11</v>
      </c>
      <c r="D33" s="15">
        <v>1</v>
      </c>
      <c r="E33" s="15" t="s">
        <v>71</v>
      </c>
      <c r="F33" s="16">
        <v>2</v>
      </c>
      <c r="G33" s="15">
        <v>1</v>
      </c>
      <c r="H33" s="20">
        <v>10000</v>
      </c>
      <c r="I33" s="16">
        <v>1</v>
      </c>
      <c r="J33" s="17">
        <f t="shared" si="0"/>
        <v>-1</v>
      </c>
    </row>
    <row r="34" spans="1:10">
      <c r="A34" s="14" t="s">
        <v>19</v>
      </c>
      <c r="B34" s="14" t="s">
        <v>72</v>
      </c>
      <c r="C34" s="14"/>
      <c r="D34" s="15"/>
      <c r="E34" s="15"/>
      <c r="F34" s="16">
        <v>1</v>
      </c>
      <c r="G34" s="15"/>
      <c r="H34" s="20"/>
      <c r="I34" s="16">
        <v>0</v>
      </c>
      <c r="J34" s="17">
        <f t="shared" si="0"/>
        <v>-1</v>
      </c>
    </row>
    <row r="35" spans="1:10">
      <c r="A35" s="14"/>
      <c r="B35" s="14" t="s">
        <v>15</v>
      </c>
      <c r="C35" s="14" t="s">
        <v>45</v>
      </c>
      <c r="D35" s="15">
        <v>200</v>
      </c>
      <c r="E35" s="15" t="s">
        <v>73</v>
      </c>
      <c r="F35" s="16">
        <v>1</v>
      </c>
      <c r="G35" s="15">
        <v>0</v>
      </c>
      <c r="H35" s="20">
        <v>0</v>
      </c>
      <c r="I35" s="16">
        <v>0</v>
      </c>
      <c r="J35" s="17">
        <f t="shared" si="0"/>
        <v>-1</v>
      </c>
    </row>
    <row r="36" spans="1:10">
      <c r="A36" s="14" t="s">
        <v>20</v>
      </c>
      <c r="B36" s="14" t="s">
        <v>74</v>
      </c>
      <c r="C36" s="14"/>
      <c r="D36" s="15"/>
      <c r="E36" s="15"/>
      <c r="F36" s="16">
        <v>0.5</v>
      </c>
      <c r="G36" s="15"/>
      <c r="H36" s="20"/>
      <c r="I36" s="16">
        <v>0.5</v>
      </c>
      <c r="J36" s="17">
        <f t="shared" si="0"/>
        <v>0</v>
      </c>
    </row>
    <row r="37" spans="1:10">
      <c r="A37" s="14"/>
      <c r="B37" s="14" t="s">
        <v>75</v>
      </c>
      <c r="C37" s="14" t="s">
        <v>14</v>
      </c>
      <c r="D37" s="15">
        <v>0.1</v>
      </c>
      <c r="E37" s="15" t="s">
        <v>76</v>
      </c>
      <c r="F37" s="16">
        <v>0.5</v>
      </c>
      <c r="G37" s="15">
        <v>0.1</v>
      </c>
      <c r="H37" s="20" t="s">
        <v>76</v>
      </c>
      <c r="I37" s="16">
        <v>0.5</v>
      </c>
      <c r="J37" s="17">
        <f t="shared" si="0"/>
        <v>0</v>
      </c>
    </row>
    <row r="38" spans="1:10">
      <c r="A38" s="14" t="s">
        <v>21</v>
      </c>
      <c r="B38" s="14" t="s">
        <v>77</v>
      </c>
      <c r="C38" s="14" t="s">
        <v>34</v>
      </c>
      <c r="D38" s="15"/>
      <c r="E38" s="15" t="s">
        <v>34</v>
      </c>
      <c r="F38" s="16">
        <v>2.3642729999999998</v>
      </c>
      <c r="G38" s="15"/>
      <c r="H38" s="20" t="s">
        <v>34</v>
      </c>
      <c r="I38" s="16">
        <v>2.3937737036500004</v>
      </c>
      <c r="J38" s="17">
        <f t="shared" si="0"/>
        <v>2.950070365000057E-2</v>
      </c>
    </row>
    <row r="39" spans="1:10">
      <c r="A39" s="14"/>
      <c r="B39" s="14" t="s">
        <v>13</v>
      </c>
      <c r="C39" s="14" t="s">
        <v>45</v>
      </c>
      <c r="D39" s="15">
        <v>20</v>
      </c>
      <c r="E39" s="15" t="s">
        <v>78</v>
      </c>
      <c r="F39" s="16">
        <v>0.4</v>
      </c>
      <c r="G39" s="15">
        <v>20</v>
      </c>
      <c r="H39" s="20" t="s">
        <v>78</v>
      </c>
      <c r="I39" s="16">
        <v>0.4</v>
      </c>
      <c r="J39" s="17">
        <f t="shared" si="0"/>
        <v>0</v>
      </c>
    </row>
    <row r="40" spans="1:10">
      <c r="A40" s="14"/>
      <c r="B40" s="14" t="s">
        <v>27</v>
      </c>
      <c r="C40" s="14" t="s">
        <v>53</v>
      </c>
      <c r="D40" s="15">
        <v>1309515.1599999999</v>
      </c>
      <c r="E40" s="15" t="s">
        <v>79</v>
      </c>
      <c r="F40" s="16">
        <v>1.9642729999999999</v>
      </c>
      <c r="G40" s="15">
        <v>1329182.4691000001</v>
      </c>
      <c r="H40" s="20" t="s">
        <v>79</v>
      </c>
      <c r="I40" s="16">
        <v>1.9937737036500003</v>
      </c>
      <c r="J40" s="17">
        <f t="shared" si="0"/>
        <v>2.9500703650000348E-2</v>
      </c>
    </row>
    <row r="41" spans="1:10">
      <c r="A41" s="14" t="s">
        <v>22</v>
      </c>
      <c r="B41" s="14" t="s">
        <v>17</v>
      </c>
      <c r="C41" s="14" t="s">
        <v>53</v>
      </c>
      <c r="D41" s="15"/>
      <c r="E41" s="15"/>
      <c r="F41" s="16">
        <v>1.3291580000000001</v>
      </c>
      <c r="G41" s="15"/>
      <c r="H41" s="21"/>
      <c r="I41" s="16">
        <v>2.0236803092047499</v>
      </c>
      <c r="J41" s="17">
        <f t="shared" si="0"/>
        <v>0.69452230920474989</v>
      </c>
    </row>
    <row r="42" spans="1:10">
      <c r="A42" s="14"/>
      <c r="B42" s="14" t="s">
        <v>17</v>
      </c>
      <c r="C42" s="14" t="s">
        <v>11</v>
      </c>
      <c r="D42" s="15">
        <v>1329157.8899999999</v>
      </c>
      <c r="E42" s="15" t="s">
        <v>80</v>
      </c>
      <c r="F42" s="16">
        <v>1.3291580000000001</v>
      </c>
      <c r="G42" s="15">
        <v>1349120.2061365</v>
      </c>
      <c r="H42" s="21">
        <v>1.4999999999999999E-2</v>
      </c>
      <c r="I42" s="16">
        <v>2.0236803092047499</v>
      </c>
      <c r="J42" s="17">
        <f t="shared" si="0"/>
        <v>0.69452230920474989</v>
      </c>
    </row>
    <row r="43" spans="1:10" s="4" customFormat="1">
      <c r="A43" s="13" t="s">
        <v>34</v>
      </c>
      <c r="B43" s="13" t="s">
        <v>81</v>
      </c>
      <c r="C43" s="13"/>
      <c r="D43" s="13"/>
      <c r="E43" s="13"/>
      <c r="F43" s="13">
        <v>18.311322000000001</v>
      </c>
      <c r="G43" s="13"/>
      <c r="H43" s="13"/>
      <c r="I43" s="13">
        <v>17.059602066966178</v>
      </c>
      <c r="J43" s="8">
        <f t="shared" si="0"/>
        <v>-1.2517199330338222</v>
      </c>
    </row>
    <row r="44" spans="1:10">
      <c r="A44" s="20" t="s">
        <v>18</v>
      </c>
      <c r="B44" s="20" t="s">
        <v>82</v>
      </c>
      <c r="C44" s="20" t="s">
        <v>53</v>
      </c>
      <c r="D44" s="20"/>
      <c r="E44" s="20" t="s">
        <v>34</v>
      </c>
      <c r="F44" s="20">
        <v>1.5124489999999999</v>
      </c>
      <c r="G44" s="20"/>
      <c r="H44" s="20" t="s">
        <v>34</v>
      </c>
      <c r="I44" s="20">
        <v>1.3693570092285476</v>
      </c>
      <c r="J44" s="17">
        <f t="shared" si="0"/>
        <v>-0.14309199077145229</v>
      </c>
    </row>
    <row r="45" spans="1:10">
      <c r="A45" s="20"/>
      <c r="B45" s="20" t="s">
        <v>345</v>
      </c>
      <c r="C45" s="20"/>
      <c r="D45" s="20">
        <v>1342449.47</v>
      </c>
      <c r="E45" s="20" t="s">
        <v>83</v>
      </c>
      <c r="F45" s="20">
        <v>1.342449</v>
      </c>
      <c r="G45" s="20">
        <v>1</v>
      </c>
      <c r="H45" s="20">
        <v>13693.570092285476</v>
      </c>
      <c r="I45" s="20">
        <v>1.3693570092285476</v>
      </c>
      <c r="J45" s="17">
        <f t="shared" si="0"/>
        <v>2.6908009228547636E-2</v>
      </c>
    </row>
    <row r="46" spans="1:10">
      <c r="A46" s="20"/>
      <c r="B46" s="20" t="s">
        <v>29</v>
      </c>
      <c r="C46" s="20" t="s">
        <v>53</v>
      </c>
      <c r="D46" s="20">
        <v>1</v>
      </c>
      <c r="E46" s="20" t="s">
        <v>84</v>
      </c>
      <c r="F46" s="20">
        <v>0.17</v>
      </c>
      <c r="G46" s="20">
        <v>0</v>
      </c>
      <c r="H46" s="20">
        <v>0</v>
      </c>
      <c r="I46" s="20">
        <v>0</v>
      </c>
      <c r="J46" s="17">
        <f t="shared" si="0"/>
        <v>-0.17</v>
      </c>
    </row>
    <row r="47" spans="1:10">
      <c r="A47" s="20" t="s">
        <v>19</v>
      </c>
      <c r="B47" s="20" t="s">
        <v>28</v>
      </c>
      <c r="C47" s="20" t="s">
        <v>11</v>
      </c>
      <c r="D47" s="20">
        <v>1</v>
      </c>
      <c r="E47" s="20" t="s">
        <v>85</v>
      </c>
      <c r="F47" s="20">
        <v>6.1135150000000005</v>
      </c>
      <c r="G47" s="20">
        <v>1</v>
      </c>
      <c r="H47" s="20">
        <v>40669.9</v>
      </c>
      <c r="I47" s="20">
        <v>4.0669900000000005</v>
      </c>
      <c r="J47" s="17">
        <f t="shared" si="0"/>
        <v>-2.0465249999999999</v>
      </c>
    </row>
    <row r="48" spans="1:10">
      <c r="A48" s="20" t="s">
        <v>20</v>
      </c>
      <c r="B48" s="20" t="s">
        <v>30</v>
      </c>
      <c r="C48" s="20"/>
      <c r="D48" s="20"/>
      <c r="E48" s="20"/>
      <c r="F48" s="20">
        <v>9.0518679999999989</v>
      </c>
      <c r="G48" s="20"/>
      <c r="H48" s="20"/>
      <c r="I48" s="20">
        <v>6.3493836577376292</v>
      </c>
      <c r="J48" s="17">
        <f t="shared" si="0"/>
        <v>-2.7024843422623697</v>
      </c>
    </row>
    <row r="49" spans="1:10">
      <c r="A49" s="20" t="s">
        <v>1</v>
      </c>
      <c r="B49" s="20" t="s">
        <v>86</v>
      </c>
      <c r="C49" s="20" t="s">
        <v>11</v>
      </c>
      <c r="D49" s="20">
        <v>1</v>
      </c>
      <c r="E49" s="20" t="s">
        <v>87</v>
      </c>
      <c r="F49" s="20">
        <v>2.77887</v>
      </c>
      <c r="G49" s="20">
        <v>1</v>
      </c>
      <c r="H49" s="20">
        <v>24093.836577376296</v>
      </c>
      <c r="I49" s="20">
        <v>2.4093836577376297</v>
      </c>
      <c r="J49" s="17">
        <f t="shared" si="0"/>
        <v>-0.3694863422623702</v>
      </c>
    </row>
    <row r="50" spans="1:10">
      <c r="A50" s="20" t="s">
        <v>2</v>
      </c>
      <c r="B50" s="20" t="s">
        <v>88</v>
      </c>
      <c r="C50" s="20" t="s">
        <v>11</v>
      </c>
      <c r="D50" s="20">
        <v>1</v>
      </c>
      <c r="E50" s="20" t="s">
        <v>89</v>
      </c>
      <c r="F50" s="20">
        <v>6.2729980000000003</v>
      </c>
      <c r="G50" s="20">
        <v>1</v>
      </c>
      <c r="H50" s="20">
        <v>41902.32448239356</v>
      </c>
      <c r="I50" s="20">
        <v>3.94</v>
      </c>
      <c r="J50" s="17">
        <f t="shared" si="0"/>
        <v>-2.3329980000000003</v>
      </c>
    </row>
    <row r="51" spans="1:10">
      <c r="A51" s="20" t="s">
        <v>21</v>
      </c>
      <c r="B51" s="20" t="s">
        <v>32</v>
      </c>
      <c r="C51" s="20"/>
      <c r="D51" s="20"/>
      <c r="E51" s="20"/>
      <c r="F51" s="20">
        <v>0.26849000000000001</v>
      </c>
      <c r="G51" s="20"/>
      <c r="H51" s="20"/>
      <c r="I51" s="20">
        <v>0.27387139999999999</v>
      </c>
      <c r="J51" s="17">
        <f t="shared" si="0"/>
        <v>5.3813999999999806E-3</v>
      </c>
    </row>
    <row r="52" spans="1:10">
      <c r="A52" s="20"/>
      <c r="B52" s="20" t="s">
        <v>3</v>
      </c>
      <c r="C52" s="20" t="s">
        <v>53</v>
      </c>
      <c r="D52" s="20">
        <v>1342449.47</v>
      </c>
      <c r="E52" s="20" t="s">
        <v>90</v>
      </c>
      <c r="F52" s="20">
        <v>0.26849000000000001</v>
      </c>
      <c r="G52" s="20">
        <v>1369357</v>
      </c>
      <c r="H52" s="20" t="s">
        <v>90</v>
      </c>
      <c r="I52" s="20">
        <v>0.27387139999999999</v>
      </c>
      <c r="J52" s="17">
        <f t="shared" si="0"/>
        <v>5.3813999999999806E-3</v>
      </c>
    </row>
    <row r="53" spans="1:10">
      <c r="A53" s="20" t="s">
        <v>22</v>
      </c>
      <c r="B53" s="20" t="s">
        <v>91</v>
      </c>
      <c r="C53" s="20" t="s">
        <v>53</v>
      </c>
      <c r="D53" s="20"/>
      <c r="E53" s="20"/>
      <c r="F53" s="22">
        <v>1.365</v>
      </c>
      <c r="G53" s="23"/>
      <c r="H53" s="23"/>
      <c r="I53" s="22">
        <v>5</v>
      </c>
      <c r="J53" s="17">
        <f t="shared" si="0"/>
        <v>3.6349999999999998</v>
      </c>
    </row>
    <row r="54" spans="1:10">
      <c r="A54" s="20"/>
      <c r="B54" s="20" t="s">
        <v>92</v>
      </c>
      <c r="C54" s="20" t="s">
        <v>31</v>
      </c>
      <c r="D54" s="20">
        <v>2.13</v>
      </c>
      <c r="E54" s="20">
        <v>5000</v>
      </c>
      <c r="F54" s="20">
        <v>1.0649999999999999</v>
      </c>
      <c r="G54" s="23">
        <v>5</v>
      </c>
      <c r="H54" s="23">
        <v>10000</v>
      </c>
      <c r="I54" s="20">
        <v>5</v>
      </c>
      <c r="J54" s="17">
        <f t="shared" si="0"/>
        <v>3.9350000000000001</v>
      </c>
    </row>
    <row r="55" spans="1:10">
      <c r="A55" s="20"/>
      <c r="B55" s="20" t="s">
        <v>32</v>
      </c>
      <c r="C55" s="20" t="s">
        <v>53</v>
      </c>
      <c r="D55" s="20">
        <v>1</v>
      </c>
      <c r="E55" s="20">
        <v>3000</v>
      </c>
      <c r="F55" s="20">
        <v>0.3</v>
      </c>
      <c r="G55" s="23">
        <v>0</v>
      </c>
      <c r="H55" s="23">
        <v>0</v>
      </c>
      <c r="I55" s="20">
        <v>0</v>
      </c>
      <c r="J55" s="17">
        <f t="shared" si="0"/>
        <v>-0.3</v>
      </c>
    </row>
    <row r="56" spans="1:10" s="25" customFormat="1" ht="13.5">
      <c r="A56" s="153" t="s">
        <v>93</v>
      </c>
      <c r="B56" s="153"/>
      <c r="C56" s="24"/>
      <c r="D56" s="24"/>
      <c r="E56" s="24"/>
      <c r="F56" s="9">
        <f>F4+F22+F43</f>
        <v>154.256269</v>
      </c>
      <c r="G56" s="9"/>
      <c r="H56" s="9"/>
      <c r="I56" s="9">
        <f t="shared" ref="I56:J56" si="1">I4+I22+I43</f>
        <v>153.99530298982091</v>
      </c>
      <c r="J56" s="9">
        <f t="shared" si="1"/>
        <v>-0.26096601017907162</v>
      </c>
    </row>
  </sheetData>
  <mergeCells count="8">
    <mergeCell ref="A1:J1"/>
    <mergeCell ref="A56:B56"/>
    <mergeCell ref="J2:J3"/>
    <mergeCell ref="A2:A3"/>
    <mergeCell ref="B2:B3"/>
    <mergeCell ref="C2:C3"/>
    <mergeCell ref="D2:F2"/>
    <mergeCell ref="G2:I2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8" workbookViewId="0">
      <selection activeCell="B42" sqref="B42"/>
    </sheetView>
  </sheetViews>
  <sheetFormatPr defaultColWidth="8.75" defaultRowHeight="14.25"/>
  <cols>
    <col min="1" max="1" width="5" style="51" bestFit="1" customWidth="1"/>
    <col min="2" max="2" width="26.75" style="51" customWidth="1"/>
    <col min="3" max="3" width="5" style="51" bestFit="1" customWidth="1"/>
    <col min="4" max="4" width="8.75" style="51"/>
    <col min="5" max="5" width="10.5" style="51" bestFit="1" customWidth="1"/>
    <col min="6" max="6" width="9.625" style="51" bestFit="1" customWidth="1"/>
    <col min="7" max="7" width="8.75" style="51"/>
    <col min="8" max="8" width="10.5" style="51" bestFit="1" customWidth="1"/>
    <col min="9" max="9" width="9.625" style="51" bestFit="1" customWidth="1"/>
    <col min="10" max="10" width="9.625" style="25" bestFit="1" customWidth="1"/>
    <col min="11" max="16384" width="8.75" style="51"/>
  </cols>
  <sheetData>
    <row r="1" spans="1:10" ht="24">
      <c r="A1" s="152" t="s">
        <v>328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s="6" customFormat="1" ht="13.5">
      <c r="A2" s="155" t="s">
        <v>0</v>
      </c>
      <c r="B2" s="155" t="s">
        <v>331</v>
      </c>
      <c r="C2" s="155" t="s">
        <v>5</v>
      </c>
      <c r="D2" s="155" t="s">
        <v>25</v>
      </c>
      <c r="E2" s="155"/>
      <c r="F2" s="155"/>
      <c r="G2" s="155" t="s">
        <v>26</v>
      </c>
      <c r="H2" s="155"/>
      <c r="I2" s="155"/>
      <c r="J2" s="156" t="s">
        <v>94</v>
      </c>
    </row>
    <row r="3" spans="1:10" s="6" customFormat="1" ht="27">
      <c r="A3" s="155"/>
      <c r="B3" s="155"/>
      <c r="C3" s="155"/>
      <c r="D3" s="2" t="s">
        <v>6</v>
      </c>
      <c r="E3" s="3" t="s">
        <v>7</v>
      </c>
      <c r="F3" s="5" t="s">
        <v>24</v>
      </c>
      <c r="G3" s="2" t="s">
        <v>6</v>
      </c>
      <c r="H3" s="3" t="s">
        <v>7</v>
      </c>
      <c r="I3" s="5" t="s">
        <v>24</v>
      </c>
      <c r="J3" s="156"/>
    </row>
    <row r="4" spans="1:10" s="4" customFormat="1">
      <c r="A4" s="56"/>
      <c r="B4" s="56" t="s">
        <v>130</v>
      </c>
      <c r="C4" s="56"/>
      <c r="D4" s="57"/>
      <c r="E4" s="58"/>
      <c r="F4" s="59">
        <v>168.94670155299437</v>
      </c>
      <c r="G4" s="57"/>
      <c r="H4" s="58"/>
      <c r="I4" s="59">
        <v>154.52308379164961</v>
      </c>
      <c r="J4" s="9">
        <f>I4-F4</f>
        <v>-14.423617761344758</v>
      </c>
    </row>
    <row r="5" spans="1:10" ht="15">
      <c r="A5" s="27" t="s">
        <v>133</v>
      </c>
      <c r="B5" s="27" t="s">
        <v>134</v>
      </c>
      <c r="C5" s="30"/>
      <c r="D5" s="28"/>
      <c r="E5" s="29"/>
      <c r="F5" s="32">
        <v>61.085411200000003</v>
      </c>
      <c r="G5" s="28"/>
      <c r="H5" s="29"/>
      <c r="I5" s="32">
        <v>61.085411200000003</v>
      </c>
      <c r="J5" s="26">
        <f t="shared" ref="J5:J52" si="0">I5-F5</f>
        <v>0</v>
      </c>
    </row>
    <row r="6" spans="1:10" ht="18.75">
      <c r="A6" s="27">
        <v>1</v>
      </c>
      <c r="B6" s="52" t="s">
        <v>135</v>
      </c>
      <c r="C6" s="31" t="s">
        <v>136</v>
      </c>
      <c r="D6" s="28">
        <v>5640</v>
      </c>
      <c r="E6" s="32">
        <v>5</v>
      </c>
      <c r="F6" s="32">
        <v>2.82</v>
      </c>
      <c r="G6" s="28">
        <v>5640</v>
      </c>
      <c r="H6" s="32">
        <v>5</v>
      </c>
      <c r="I6" s="32">
        <v>2.82</v>
      </c>
      <c r="J6" s="26">
        <f t="shared" si="0"/>
        <v>0</v>
      </c>
    </row>
    <row r="7" spans="1:10" ht="30">
      <c r="A7" s="27">
        <v>2</v>
      </c>
      <c r="B7" s="27" t="s">
        <v>137</v>
      </c>
      <c r="C7" s="31" t="s">
        <v>138</v>
      </c>
      <c r="D7" s="28">
        <v>4700</v>
      </c>
      <c r="E7" s="32">
        <v>87.22</v>
      </c>
      <c r="F7" s="32">
        <v>40.993400000000001</v>
      </c>
      <c r="G7" s="28">
        <v>4700</v>
      </c>
      <c r="H7" s="32">
        <v>87.22</v>
      </c>
      <c r="I7" s="32">
        <v>40.993400000000001</v>
      </c>
      <c r="J7" s="26">
        <f t="shared" si="0"/>
        <v>0</v>
      </c>
    </row>
    <row r="8" spans="1:10" ht="18.75">
      <c r="A8" s="27">
        <v>3</v>
      </c>
      <c r="B8" s="52" t="s">
        <v>139</v>
      </c>
      <c r="C8" s="31" t="s">
        <v>136</v>
      </c>
      <c r="D8" s="28">
        <v>470</v>
      </c>
      <c r="E8" s="32">
        <v>213.02</v>
      </c>
      <c r="F8" s="32">
        <v>10.011940000000001</v>
      </c>
      <c r="G8" s="28">
        <v>470</v>
      </c>
      <c r="H8" s="32">
        <v>213.02</v>
      </c>
      <c r="I8" s="32">
        <v>10.011940000000001</v>
      </c>
      <c r="J8" s="26">
        <f t="shared" si="0"/>
        <v>0</v>
      </c>
    </row>
    <row r="9" spans="1:10" ht="18">
      <c r="A9" s="27">
        <v>4</v>
      </c>
      <c r="B9" s="29" t="s">
        <v>95</v>
      </c>
      <c r="C9" s="30" t="s">
        <v>140</v>
      </c>
      <c r="D9" s="28">
        <v>47</v>
      </c>
      <c r="E9" s="32">
        <v>135</v>
      </c>
      <c r="F9" s="32">
        <v>0.63449999999999995</v>
      </c>
      <c r="G9" s="28">
        <v>47</v>
      </c>
      <c r="H9" s="32">
        <v>135</v>
      </c>
      <c r="I9" s="32">
        <v>0.63449999999999995</v>
      </c>
      <c r="J9" s="26">
        <f t="shared" si="0"/>
        <v>0</v>
      </c>
    </row>
    <row r="10" spans="1:10" ht="18.75">
      <c r="A10" s="27">
        <v>5</v>
      </c>
      <c r="B10" s="29" t="s">
        <v>96</v>
      </c>
      <c r="C10" s="31" t="s">
        <v>136</v>
      </c>
      <c r="D10" s="28">
        <v>56.4</v>
      </c>
      <c r="E10" s="32">
        <v>8.08</v>
      </c>
      <c r="F10" s="32">
        <v>4.5571199999999999E-2</v>
      </c>
      <c r="G10" s="28">
        <v>56.4</v>
      </c>
      <c r="H10" s="32">
        <v>8.08</v>
      </c>
      <c r="I10" s="32">
        <v>4.5571199999999999E-2</v>
      </c>
      <c r="J10" s="26">
        <f t="shared" si="0"/>
        <v>0</v>
      </c>
    </row>
    <row r="11" spans="1:10" ht="30">
      <c r="A11" s="27">
        <v>6</v>
      </c>
      <c r="B11" s="29" t="s">
        <v>97</v>
      </c>
      <c r="C11" s="31" t="s">
        <v>9</v>
      </c>
      <c r="D11" s="28">
        <v>1880</v>
      </c>
      <c r="E11" s="32">
        <v>35</v>
      </c>
      <c r="F11" s="32">
        <v>6.58</v>
      </c>
      <c r="G11" s="28">
        <v>1880</v>
      </c>
      <c r="H11" s="32">
        <v>35</v>
      </c>
      <c r="I11" s="32">
        <v>6.58</v>
      </c>
      <c r="J11" s="26">
        <f t="shared" si="0"/>
        <v>0</v>
      </c>
    </row>
    <row r="12" spans="1:10" ht="15">
      <c r="A12" s="27" t="s">
        <v>141</v>
      </c>
      <c r="B12" s="27" t="s">
        <v>142</v>
      </c>
      <c r="C12" s="30"/>
      <c r="D12" s="28"/>
      <c r="E12" s="32"/>
      <c r="F12" s="32">
        <v>3.78</v>
      </c>
      <c r="G12" s="28"/>
      <c r="H12" s="32"/>
      <c r="I12" s="32">
        <v>3.78</v>
      </c>
      <c r="J12" s="26">
        <f t="shared" si="0"/>
        <v>0</v>
      </c>
    </row>
    <row r="13" spans="1:10" ht="18.75">
      <c r="A13" s="27">
        <v>1</v>
      </c>
      <c r="B13" s="29" t="s">
        <v>98</v>
      </c>
      <c r="C13" s="31" t="s">
        <v>136</v>
      </c>
      <c r="D13" s="28">
        <v>54</v>
      </c>
      <c r="E13" s="32">
        <v>700</v>
      </c>
      <c r="F13" s="32">
        <v>3.78</v>
      </c>
      <c r="G13" s="28">
        <v>54</v>
      </c>
      <c r="H13" s="32">
        <v>700</v>
      </c>
      <c r="I13" s="32">
        <v>3.78</v>
      </c>
      <c r="J13" s="26">
        <f t="shared" si="0"/>
        <v>0</v>
      </c>
    </row>
    <row r="14" spans="1:10" ht="27">
      <c r="A14" s="27" t="s">
        <v>143</v>
      </c>
      <c r="B14" s="27" t="s">
        <v>144</v>
      </c>
      <c r="C14" s="30"/>
      <c r="D14" s="28"/>
      <c r="E14" s="32"/>
      <c r="F14" s="32">
        <v>88.550526719999993</v>
      </c>
      <c r="G14" s="28"/>
      <c r="H14" s="32"/>
      <c r="I14" s="32">
        <v>79.977726719999993</v>
      </c>
      <c r="J14" s="26">
        <f t="shared" si="0"/>
        <v>-8.5728000000000009</v>
      </c>
    </row>
    <row r="15" spans="1:10" ht="28.5">
      <c r="A15" s="27">
        <v>1</v>
      </c>
      <c r="B15" s="52" t="s">
        <v>145</v>
      </c>
      <c r="C15" s="30" t="s">
        <v>146</v>
      </c>
      <c r="D15" s="28">
        <v>13536</v>
      </c>
      <c r="E15" s="32">
        <v>35.97</v>
      </c>
      <c r="F15" s="32">
        <v>48.688991999999999</v>
      </c>
      <c r="G15" s="28">
        <v>13536</v>
      </c>
      <c r="H15" s="32">
        <v>30.27</v>
      </c>
      <c r="I15" s="32">
        <v>40.973471999999994</v>
      </c>
      <c r="J15" s="26">
        <f t="shared" si="0"/>
        <v>-7.715520000000005</v>
      </c>
    </row>
    <row r="16" spans="1:10" ht="18.75">
      <c r="A16" s="27">
        <v>2</v>
      </c>
      <c r="B16" s="29" t="s">
        <v>99</v>
      </c>
      <c r="C16" s="31" t="s">
        <v>136</v>
      </c>
      <c r="D16" s="28">
        <v>541.44000000000005</v>
      </c>
      <c r="E16" s="32">
        <v>438.38</v>
      </c>
      <c r="F16" s="32">
        <v>23.735646720000002</v>
      </c>
      <c r="G16" s="28">
        <v>541.44000000000005</v>
      </c>
      <c r="H16" s="32">
        <v>438.38</v>
      </c>
      <c r="I16" s="32">
        <v>23.735646720000002</v>
      </c>
      <c r="J16" s="26">
        <f t="shared" si="0"/>
        <v>0</v>
      </c>
    </row>
    <row r="17" spans="1:10" ht="28.5">
      <c r="A17" s="27">
        <v>3</v>
      </c>
      <c r="B17" s="52" t="s">
        <v>147</v>
      </c>
      <c r="C17" s="30" t="s">
        <v>146</v>
      </c>
      <c r="D17" s="28">
        <v>1504</v>
      </c>
      <c r="E17" s="32">
        <v>35.97</v>
      </c>
      <c r="F17" s="32">
        <v>5.4098879999999996</v>
      </c>
      <c r="G17" s="28">
        <v>1504</v>
      </c>
      <c r="H17" s="32">
        <v>30.27</v>
      </c>
      <c r="I17" s="32">
        <v>4.5526080000000002</v>
      </c>
      <c r="J17" s="26">
        <f t="shared" si="0"/>
        <v>-0.85727999999999938</v>
      </c>
    </row>
    <row r="18" spans="1:10" ht="28.5">
      <c r="A18" s="27">
        <v>4</v>
      </c>
      <c r="B18" s="29" t="s">
        <v>100</v>
      </c>
      <c r="C18" s="30" t="s">
        <v>146</v>
      </c>
      <c r="D18" s="28">
        <v>21432</v>
      </c>
      <c r="E18" s="32">
        <v>5</v>
      </c>
      <c r="F18" s="32">
        <v>10.715999999999999</v>
      </c>
      <c r="G18" s="28">
        <v>21432</v>
      </c>
      <c r="H18" s="32">
        <v>5</v>
      </c>
      <c r="I18" s="32">
        <v>10.715999999999999</v>
      </c>
      <c r="J18" s="26">
        <f t="shared" si="0"/>
        <v>0</v>
      </c>
    </row>
    <row r="19" spans="1:10" ht="15">
      <c r="A19" s="27" t="s">
        <v>148</v>
      </c>
      <c r="B19" s="27" t="s">
        <v>149</v>
      </c>
      <c r="C19" s="30"/>
      <c r="D19" s="28"/>
      <c r="E19" s="32"/>
      <c r="F19" s="32">
        <v>2.6550143489600004</v>
      </c>
      <c r="G19" s="28"/>
      <c r="H19" s="32"/>
      <c r="I19" s="32">
        <v>2.6550143489600004</v>
      </c>
      <c r="J19" s="26">
        <f t="shared" si="0"/>
        <v>0</v>
      </c>
    </row>
    <row r="20" spans="1:10" ht="18.75">
      <c r="A20" s="27">
        <v>1</v>
      </c>
      <c r="B20" s="27" t="s">
        <v>150</v>
      </c>
      <c r="C20" s="31" t="s">
        <v>136</v>
      </c>
      <c r="D20" s="28">
        <v>13.295999999999999</v>
      </c>
      <c r="E20" s="32">
        <v>590.29</v>
      </c>
      <c r="F20" s="32">
        <v>0.78484958399999993</v>
      </c>
      <c r="G20" s="28">
        <v>13.295999999999999</v>
      </c>
      <c r="H20" s="32">
        <v>590.29</v>
      </c>
      <c r="I20" s="32">
        <v>0.78484958399999993</v>
      </c>
      <c r="J20" s="26">
        <f t="shared" si="0"/>
        <v>0</v>
      </c>
    </row>
    <row r="21" spans="1:10" ht="15.75">
      <c r="A21" s="27">
        <v>2</v>
      </c>
      <c r="B21" s="27" t="s">
        <v>101</v>
      </c>
      <c r="C21" s="31" t="s">
        <v>23</v>
      </c>
      <c r="D21" s="28">
        <v>1.1966399999999999</v>
      </c>
      <c r="E21" s="32">
        <v>6498.89</v>
      </c>
      <c r="F21" s="32">
        <v>0.77768317296</v>
      </c>
      <c r="G21" s="28">
        <v>1.1966399999999999</v>
      </c>
      <c r="H21" s="32">
        <v>6498.89</v>
      </c>
      <c r="I21" s="32">
        <v>0.77768317296</v>
      </c>
      <c r="J21" s="26">
        <f t="shared" si="0"/>
        <v>0</v>
      </c>
    </row>
    <row r="22" spans="1:10" ht="30">
      <c r="A22" s="27">
        <v>3</v>
      </c>
      <c r="B22" s="29" t="s">
        <v>151</v>
      </c>
      <c r="C22" s="31" t="s">
        <v>136</v>
      </c>
      <c r="D22" s="28">
        <v>6.0319999999999991</v>
      </c>
      <c r="E22" s="32">
        <v>554.66</v>
      </c>
      <c r="F22" s="32">
        <v>0.33457091199999994</v>
      </c>
      <c r="G22" s="28">
        <v>6.0319999999999991</v>
      </c>
      <c r="H22" s="32">
        <v>554.66</v>
      </c>
      <c r="I22" s="32">
        <v>0.33457091199999994</v>
      </c>
      <c r="J22" s="26">
        <f t="shared" si="0"/>
        <v>0</v>
      </c>
    </row>
    <row r="23" spans="1:10" ht="18.75">
      <c r="A23" s="27">
        <v>4</v>
      </c>
      <c r="B23" s="29" t="s">
        <v>152</v>
      </c>
      <c r="C23" s="31" t="s">
        <v>136</v>
      </c>
      <c r="D23" s="28">
        <v>1.9599999999999997</v>
      </c>
      <c r="E23" s="32">
        <v>566.03</v>
      </c>
      <c r="F23" s="32">
        <v>0.11094187999999996</v>
      </c>
      <c r="G23" s="28">
        <v>1.9599999999999997</v>
      </c>
      <c r="H23" s="32">
        <v>566.03</v>
      </c>
      <c r="I23" s="32">
        <v>0.11094187999999996</v>
      </c>
      <c r="J23" s="26">
        <f t="shared" si="0"/>
        <v>0</v>
      </c>
    </row>
    <row r="24" spans="1:10" ht="18">
      <c r="A24" s="27">
        <v>5</v>
      </c>
      <c r="B24" s="29" t="s">
        <v>102</v>
      </c>
      <c r="C24" s="30" t="s">
        <v>146</v>
      </c>
      <c r="D24" s="28">
        <v>107.59999999999998</v>
      </c>
      <c r="E24" s="32">
        <v>53.82</v>
      </c>
      <c r="F24" s="32">
        <v>0.57910319999999993</v>
      </c>
      <c r="G24" s="28">
        <v>107.59999999999998</v>
      </c>
      <c r="H24" s="32">
        <v>53.82</v>
      </c>
      <c r="I24" s="32">
        <v>0.57910319999999993</v>
      </c>
      <c r="J24" s="26">
        <f t="shared" si="0"/>
        <v>0</v>
      </c>
    </row>
    <row r="25" spans="1:10" ht="18.75">
      <c r="A25" s="27">
        <v>6</v>
      </c>
      <c r="B25" s="29" t="s">
        <v>103</v>
      </c>
      <c r="C25" s="31" t="s">
        <v>138</v>
      </c>
      <c r="D25" s="28">
        <v>7.7119999999999997</v>
      </c>
      <c r="E25" s="32">
        <v>88</v>
      </c>
      <c r="F25" s="32">
        <v>6.7865599999999998E-2</v>
      </c>
      <c r="G25" s="28">
        <v>7.7119999999999997</v>
      </c>
      <c r="H25" s="32">
        <v>88</v>
      </c>
      <c r="I25" s="32">
        <v>6.7865599999999998E-2</v>
      </c>
      <c r="J25" s="26">
        <f t="shared" si="0"/>
        <v>0</v>
      </c>
    </row>
    <row r="26" spans="1:10" ht="15">
      <c r="A26" s="27" t="s">
        <v>153</v>
      </c>
      <c r="B26" s="29" t="s">
        <v>154</v>
      </c>
      <c r="C26" s="30"/>
      <c r="D26" s="28"/>
      <c r="E26" s="32"/>
      <c r="F26" s="32">
        <v>10.379000000000001</v>
      </c>
      <c r="G26" s="28"/>
      <c r="H26" s="32"/>
      <c r="I26" s="32">
        <v>5.4950000000000001</v>
      </c>
      <c r="J26" s="26">
        <f t="shared" si="0"/>
        <v>-4.8840000000000012</v>
      </c>
    </row>
    <row r="27" spans="1:10" ht="15.75">
      <c r="A27" s="27">
        <v>1</v>
      </c>
      <c r="B27" s="29" t="s">
        <v>104</v>
      </c>
      <c r="C27" s="31" t="s">
        <v>9</v>
      </c>
      <c r="D27" s="28">
        <v>1880</v>
      </c>
      <c r="E27" s="32">
        <v>25</v>
      </c>
      <c r="F27" s="32">
        <v>4.7</v>
      </c>
      <c r="G27" s="28">
        <v>1880</v>
      </c>
      <c r="H27" s="32">
        <v>3</v>
      </c>
      <c r="I27" s="32">
        <v>0.56399999999999995</v>
      </c>
      <c r="J27" s="26">
        <f t="shared" si="0"/>
        <v>-4.1360000000000001</v>
      </c>
    </row>
    <row r="28" spans="1:10" ht="18.75">
      <c r="A28" s="27">
        <v>2</v>
      </c>
      <c r="B28" s="29" t="s">
        <v>105</v>
      </c>
      <c r="C28" s="31" t="s">
        <v>136</v>
      </c>
      <c r="D28" s="28">
        <v>43.2</v>
      </c>
      <c r="E28" s="32">
        <v>56.25</v>
      </c>
      <c r="F28" s="32">
        <v>0.24299999999999999</v>
      </c>
      <c r="G28" s="28">
        <v>43.2</v>
      </c>
      <c r="H28" s="32">
        <v>56.25</v>
      </c>
      <c r="I28" s="32">
        <v>0.24299999999999999</v>
      </c>
      <c r="J28" s="26">
        <f t="shared" si="0"/>
        <v>0</v>
      </c>
    </row>
    <row r="29" spans="1:10" ht="15">
      <c r="A29" s="27">
        <v>3</v>
      </c>
      <c r="B29" s="29" t="s">
        <v>106</v>
      </c>
      <c r="C29" s="31" t="s">
        <v>107</v>
      </c>
      <c r="D29" s="28">
        <v>1</v>
      </c>
      <c r="E29" s="32">
        <v>50000</v>
      </c>
      <c r="F29" s="32">
        <v>5</v>
      </c>
      <c r="G29" s="28">
        <v>1</v>
      </c>
      <c r="H29" s="32">
        <v>30000</v>
      </c>
      <c r="I29" s="32">
        <v>3</v>
      </c>
      <c r="J29" s="26">
        <f t="shared" si="0"/>
        <v>-2</v>
      </c>
    </row>
    <row r="30" spans="1:10" ht="30">
      <c r="A30" s="27">
        <v>4</v>
      </c>
      <c r="B30" s="29" t="s">
        <v>108</v>
      </c>
      <c r="C30" s="31" t="s">
        <v>109</v>
      </c>
      <c r="D30" s="28">
        <v>20</v>
      </c>
      <c r="E30" s="32">
        <v>218</v>
      </c>
      <c r="F30" s="32">
        <v>0.436</v>
      </c>
      <c r="G30" s="28">
        <v>20</v>
      </c>
      <c r="H30" s="32">
        <v>218</v>
      </c>
      <c r="I30" s="32">
        <v>0.436</v>
      </c>
      <c r="J30" s="26">
        <f t="shared" si="0"/>
        <v>0</v>
      </c>
    </row>
    <row r="31" spans="1:10" ht="15.75">
      <c r="A31" s="27">
        <v>5</v>
      </c>
      <c r="B31" s="52" t="s">
        <v>110</v>
      </c>
      <c r="C31" s="31"/>
      <c r="D31" s="28"/>
      <c r="E31" s="32"/>
      <c r="F31" s="32"/>
      <c r="G31" s="28">
        <v>626</v>
      </c>
      <c r="H31" s="32">
        <v>20</v>
      </c>
      <c r="I31" s="32">
        <v>1.252</v>
      </c>
      <c r="J31" s="26">
        <f t="shared" si="0"/>
        <v>1.252</v>
      </c>
    </row>
    <row r="32" spans="1:10" ht="15.75">
      <c r="A32" s="33" t="s">
        <v>111</v>
      </c>
      <c r="B32" s="29" t="s">
        <v>155</v>
      </c>
      <c r="C32" s="31" t="s">
        <v>112</v>
      </c>
      <c r="D32" s="28">
        <v>1.5</v>
      </c>
      <c r="E32" s="32">
        <v>1664499.5226895998</v>
      </c>
      <c r="F32" s="32">
        <v>2.4967492840343999</v>
      </c>
      <c r="G32" s="28">
        <v>1</v>
      </c>
      <c r="H32" s="32">
        <v>1529931.5226896002</v>
      </c>
      <c r="I32" s="32">
        <v>1.5299315226896002</v>
      </c>
      <c r="J32" s="26">
        <f t="shared" si="0"/>
        <v>-0.96681776134479969</v>
      </c>
    </row>
    <row r="33" spans="1:10" s="4" customFormat="1">
      <c r="A33" s="64"/>
      <c r="B33" s="64" t="s">
        <v>131</v>
      </c>
      <c r="C33" s="64"/>
      <c r="D33" s="65"/>
      <c r="E33" s="66"/>
      <c r="F33" s="65">
        <v>8.1549063544392553</v>
      </c>
      <c r="G33" s="65"/>
      <c r="H33" s="66"/>
      <c r="I33" s="65">
        <v>5.2265275071173658</v>
      </c>
      <c r="J33" s="9">
        <f t="shared" si="0"/>
        <v>-2.9283788473218895</v>
      </c>
    </row>
    <row r="34" spans="1:10" ht="15">
      <c r="A34" s="36" t="s">
        <v>18</v>
      </c>
      <c r="B34" s="36" t="s">
        <v>77</v>
      </c>
      <c r="C34" s="37"/>
      <c r="D34" s="38"/>
      <c r="E34" s="38"/>
      <c r="F34" s="53">
        <v>3.5790205232949157</v>
      </c>
      <c r="G34" s="38"/>
      <c r="H34" s="38"/>
      <c r="I34" s="53">
        <v>3.3491662568747436</v>
      </c>
      <c r="J34" s="26">
        <f t="shared" si="0"/>
        <v>-0.22985426642017215</v>
      </c>
    </row>
    <row r="35" spans="1:10" ht="16.5">
      <c r="A35" s="37" t="s">
        <v>1</v>
      </c>
      <c r="B35" s="37" t="s">
        <v>113</v>
      </c>
      <c r="C35" s="37" t="s">
        <v>156</v>
      </c>
      <c r="D35" s="38">
        <v>50</v>
      </c>
      <c r="E35" s="38">
        <v>200</v>
      </c>
      <c r="F35" s="53">
        <v>1</v>
      </c>
      <c r="G35" s="38">
        <v>50</v>
      </c>
      <c r="H35" s="38">
        <v>200</v>
      </c>
      <c r="I35" s="53">
        <v>1</v>
      </c>
      <c r="J35" s="26">
        <f t="shared" si="0"/>
        <v>0</v>
      </c>
    </row>
    <row r="36" spans="1:10" ht="15">
      <c r="A36" s="37" t="s">
        <v>2</v>
      </c>
      <c r="B36" s="36" t="s">
        <v>27</v>
      </c>
      <c r="C36" s="36" t="s">
        <v>11</v>
      </c>
      <c r="D36" s="38">
        <v>1</v>
      </c>
      <c r="E36" s="38">
        <v>25790.205232949156</v>
      </c>
      <c r="F36" s="53">
        <v>2.5790205232949157</v>
      </c>
      <c r="G36" s="38">
        <v>1</v>
      </c>
      <c r="H36" s="38">
        <v>23491.662568747437</v>
      </c>
      <c r="I36" s="53">
        <v>2.3491662568747436</v>
      </c>
      <c r="J36" s="26">
        <f t="shared" si="0"/>
        <v>-0.22985426642017215</v>
      </c>
    </row>
    <row r="37" spans="1:10" ht="15">
      <c r="A37" s="36" t="s">
        <v>19</v>
      </c>
      <c r="B37" s="36" t="s">
        <v>114</v>
      </c>
      <c r="C37" s="54"/>
      <c r="D37" s="38"/>
      <c r="E37" s="54"/>
      <c r="F37" s="55">
        <v>1.988</v>
      </c>
      <c r="G37" s="38"/>
      <c r="H37" s="54"/>
      <c r="I37" s="55">
        <v>1.0880000000000001</v>
      </c>
      <c r="J37" s="26">
        <f t="shared" si="0"/>
        <v>-0.89999999999999991</v>
      </c>
    </row>
    <row r="38" spans="1:10" ht="15">
      <c r="A38" s="39">
        <v>1</v>
      </c>
      <c r="B38" s="39" t="s">
        <v>115</v>
      </c>
      <c r="C38" s="40" t="s">
        <v>116</v>
      </c>
      <c r="D38" s="35">
        <v>60</v>
      </c>
      <c r="E38" s="53">
        <v>300</v>
      </c>
      <c r="F38" s="53">
        <v>1.8</v>
      </c>
      <c r="G38" s="35">
        <v>60</v>
      </c>
      <c r="H38" s="53">
        <v>150</v>
      </c>
      <c r="I38" s="53">
        <v>0.9</v>
      </c>
      <c r="J38" s="26">
        <f t="shared" si="0"/>
        <v>-0.9</v>
      </c>
    </row>
    <row r="39" spans="1:10" ht="15">
      <c r="A39" s="39">
        <v>2</v>
      </c>
      <c r="B39" s="39" t="s">
        <v>117</v>
      </c>
      <c r="C39" s="40" t="s">
        <v>16</v>
      </c>
      <c r="D39" s="35">
        <v>3760</v>
      </c>
      <c r="E39" s="53">
        <v>0.5</v>
      </c>
      <c r="F39" s="53">
        <v>0.188</v>
      </c>
      <c r="G39" s="35">
        <v>3760</v>
      </c>
      <c r="H39" s="53">
        <v>0.5</v>
      </c>
      <c r="I39" s="53">
        <v>0.188</v>
      </c>
      <c r="J39" s="26">
        <f t="shared" si="0"/>
        <v>0</v>
      </c>
    </row>
    <row r="40" spans="1:10" ht="15">
      <c r="A40" s="41" t="s">
        <v>20</v>
      </c>
      <c r="B40" s="39" t="s">
        <v>157</v>
      </c>
      <c r="C40" s="35" t="s">
        <v>112</v>
      </c>
      <c r="D40" s="38">
        <v>1.5</v>
      </c>
      <c r="E40" s="38">
        <v>1725257.2207628931</v>
      </c>
      <c r="F40" s="38">
        <v>2.5878858311443396</v>
      </c>
      <c r="G40" s="38">
        <v>0.5</v>
      </c>
      <c r="H40" s="38">
        <v>1578722.5004852437</v>
      </c>
      <c r="I40" s="38">
        <v>0.78936125024262183</v>
      </c>
      <c r="J40" s="26">
        <f t="shared" si="0"/>
        <v>-1.7985245809017179</v>
      </c>
    </row>
    <row r="41" spans="1:10" s="4" customFormat="1">
      <c r="A41" s="60"/>
      <c r="B41" s="60" t="s">
        <v>132</v>
      </c>
      <c r="C41" s="60"/>
      <c r="D41" s="60"/>
      <c r="E41" s="60"/>
      <c r="F41" s="61">
        <v>23.614656616105222</v>
      </c>
      <c r="G41" s="62"/>
      <c r="H41" s="62"/>
      <c r="I41" s="63">
        <v>14.251945561315649</v>
      </c>
      <c r="J41" s="9">
        <f t="shared" si="0"/>
        <v>-9.3627110547895729</v>
      </c>
    </row>
    <row r="42" spans="1:10" ht="15">
      <c r="A42" s="46" t="s">
        <v>18</v>
      </c>
      <c r="B42" s="46" t="s">
        <v>346</v>
      </c>
      <c r="C42" s="42" t="s">
        <v>118</v>
      </c>
      <c r="D42" s="42">
        <v>1</v>
      </c>
      <c r="E42" s="47">
        <v>2.5000000000000001E-2</v>
      </c>
      <c r="F42" s="43">
        <v>4.4275401976858406</v>
      </c>
      <c r="G42" s="44">
        <v>1</v>
      </c>
      <c r="H42" s="44">
        <v>14182.5</v>
      </c>
      <c r="I42" s="45">
        <v>1.41825</v>
      </c>
      <c r="J42" s="26">
        <f t="shared" si="0"/>
        <v>-3.0092901976858406</v>
      </c>
    </row>
    <row r="43" spans="1:10" ht="15">
      <c r="A43" s="46" t="s">
        <v>19</v>
      </c>
      <c r="B43" s="46" t="s">
        <v>29</v>
      </c>
      <c r="C43" s="42" t="s">
        <v>118</v>
      </c>
      <c r="D43" s="42">
        <v>1</v>
      </c>
      <c r="E43" s="48">
        <v>1200</v>
      </c>
      <c r="F43" s="43">
        <v>0.12</v>
      </c>
      <c r="G43" s="44">
        <v>0</v>
      </c>
      <c r="H43" s="44">
        <v>0</v>
      </c>
      <c r="I43" s="45">
        <v>0</v>
      </c>
      <c r="J43" s="26">
        <f t="shared" si="0"/>
        <v>-0.12</v>
      </c>
    </row>
    <row r="44" spans="1:10" ht="15">
      <c r="A44" s="46" t="s">
        <v>20</v>
      </c>
      <c r="B44" s="42" t="s">
        <v>119</v>
      </c>
      <c r="C44" s="42" t="s">
        <v>118</v>
      </c>
      <c r="D44" s="42">
        <v>1</v>
      </c>
      <c r="E44" s="48"/>
      <c r="F44" s="43">
        <v>1.5397112553520351</v>
      </c>
      <c r="G44" s="44">
        <v>1</v>
      </c>
      <c r="H44" s="44">
        <v>47445.634555733792</v>
      </c>
      <c r="I44" s="45">
        <v>4.7445634555733793</v>
      </c>
      <c r="J44" s="26">
        <f t="shared" si="0"/>
        <v>3.2048522002213442</v>
      </c>
    </row>
    <row r="45" spans="1:10" ht="15">
      <c r="A45" s="46" t="s">
        <v>21</v>
      </c>
      <c r="B45" s="46" t="s">
        <v>3</v>
      </c>
      <c r="C45" s="46" t="s">
        <v>11</v>
      </c>
      <c r="D45" s="48">
        <v>1</v>
      </c>
      <c r="E45" s="47">
        <v>2E-3</v>
      </c>
      <c r="F45" s="43">
        <v>0.35420321581486724</v>
      </c>
      <c r="G45" s="44">
        <v>1</v>
      </c>
      <c r="H45" s="47">
        <v>2E-3</v>
      </c>
      <c r="I45" s="45">
        <v>0.32</v>
      </c>
      <c r="J45" s="26">
        <f t="shared" si="0"/>
        <v>-3.4203215814867238E-2</v>
      </c>
    </row>
    <row r="46" spans="1:10" ht="15">
      <c r="A46" s="46" t="s">
        <v>22</v>
      </c>
      <c r="B46" s="42" t="s">
        <v>120</v>
      </c>
      <c r="C46" s="42" t="s">
        <v>118</v>
      </c>
      <c r="D46" s="48">
        <v>1</v>
      </c>
      <c r="E46" s="47">
        <v>5.0000000000000001E-3</v>
      </c>
      <c r="F46" s="43">
        <v>0.88550803953716806</v>
      </c>
      <c r="G46" s="44">
        <v>0</v>
      </c>
      <c r="H46" s="44">
        <v>0</v>
      </c>
      <c r="I46" s="45">
        <v>0</v>
      </c>
      <c r="J46" s="26">
        <f t="shared" si="0"/>
        <v>-0.88550803953716806</v>
      </c>
    </row>
    <row r="47" spans="1:10" ht="15">
      <c r="A47" s="46" t="s">
        <v>111</v>
      </c>
      <c r="B47" s="46" t="s">
        <v>121</v>
      </c>
      <c r="C47" s="42"/>
      <c r="D47" s="42"/>
      <c r="E47" s="48"/>
      <c r="F47" s="43">
        <v>15.053636672131859</v>
      </c>
      <c r="G47" s="44"/>
      <c r="H47" s="44"/>
      <c r="I47" s="45">
        <v>7.7691321057422691</v>
      </c>
      <c r="J47" s="26">
        <f t="shared" si="0"/>
        <v>-7.2845045663895895</v>
      </c>
    </row>
    <row r="48" spans="1:10" ht="15">
      <c r="A48" s="42">
        <v>1</v>
      </c>
      <c r="B48" s="42" t="s">
        <v>122</v>
      </c>
      <c r="C48" s="42" t="s">
        <v>118</v>
      </c>
      <c r="D48" s="42">
        <v>1</v>
      </c>
      <c r="E48" s="49">
        <v>3.5000000000000003E-2</v>
      </c>
      <c r="F48" s="43">
        <v>6.1985562767601774</v>
      </c>
      <c r="G48" s="44">
        <v>1</v>
      </c>
      <c r="H48" s="44">
        <v>28807.94</v>
      </c>
      <c r="I48" s="45">
        <v>2.8807939999999999</v>
      </c>
      <c r="J48" s="26">
        <f t="shared" si="0"/>
        <v>-3.3177622767601775</v>
      </c>
    </row>
    <row r="49" spans="1:10" ht="15">
      <c r="A49" s="42">
        <v>2</v>
      </c>
      <c r="B49" s="42" t="s">
        <v>123</v>
      </c>
      <c r="C49" s="42" t="s">
        <v>118</v>
      </c>
      <c r="D49" s="42">
        <v>1</v>
      </c>
      <c r="E49" s="47">
        <v>0.05</v>
      </c>
      <c r="F49" s="43">
        <v>8.8550803953716812</v>
      </c>
      <c r="G49" s="44">
        <v>1</v>
      </c>
      <c r="H49" s="44">
        <v>48883.381057422695</v>
      </c>
      <c r="I49" s="45">
        <v>4.8883381057422692</v>
      </c>
      <c r="J49" s="26">
        <f t="shared" si="0"/>
        <v>-3.966742289629412</v>
      </c>
    </row>
    <row r="50" spans="1:10" ht="15">
      <c r="A50" s="46" t="s">
        <v>124</v>
      </c>
      <c r="B50" s="46" t="s">
        <v>125</v>
      </c>
      <c r="C50" s="42" t="s">
        <v>126</v>
      </c>
      <c r="D50" s="42">
        <v>5828</v>
      </c>
      <c r="E50" s="43">
        <v>0.75</v>
      </c>
      <c r="F50" s="43">
        <v>0.43709999999999999</v>
      </c>
      <c r="G50" s="44">
        <v>0</v>
      </c>
      <c r="H50" s="45">
        <v>0</v>
      </c>
      <c r="I50" s="45">
        <v>0</v>
      </c>
      <c r="J50" s="26">
        <f t="shared" si="0"/>
        <v>-0.43709999999999999</v>
      </c>
    </row>
    <row r="51" spans="1:10" ht="15">
      <c r="A51" s="50" t="s">
        <v>127</v>
      </c>
      <c r="B51" s="50" t="s">
        <v>32</v>
      </c>
      <c r="C51" s="34"/>
      <c r="D51" s="34"/>
      <c r="E51" s="35"/>
      <c r="F51" s="35">
        <v>0.79695723558345133</v>
      </c>
      <c r="G51" s="35"/>
      <c r="H51" s="35"/>
      <c r="I51" s="35">
        <v>0</v>
      </c>
      <c r="J51" s="26">
        <f t="shared" si="0"/>
        <v>-0.79695723558345133</v>
      </c>
    </row>
    <row r="52" spans="1:10" ht="15">
      <c r="A52" s="34" t="s">
        <v>128</v>
      </c>
      <c r="B52" s="34" t="s">
        <v>129</v>
      </c>
      <c r="C52" s="34" t="s">
        <v>112</v>
      </c>
      <c r="D52" s="34">
        <v>0.45</v>
      </c>
      <c r="E52" s="35">
        <v>1771016.0790743362</v>
      </c>
      <c r="F52" s="35">
        <v>0.79695723558345133</v>
      </c>
      <c r="G52" s="35">
        <v>0</v>
      </c>
      <c r="H52" s="35">
        <v>0</v>
      </c>
      <c r="I52" s="35">
        <v>0</v>
      </c>
      <c r="J52" s="26">
        <f t="shared" si="0"/>
        <v>-0.79695723558345133</v>
      </c>
    </row>
    <row r="53" spans="1:10" s="6" customFormat="1" ht="13.5">
      <c r="A53" s="153" t="s">
        <v>93</v>
      </c>
      <c r="B53" s="153"/>
      <c r="C53" s="24"/>
      <c r="D53" s="24"/>
      <c r="E53" s="24"/>
      <c r="F53" s="9">
        <f>F4+F33+F41</f>
        <v>200.71626452353883</v>
      </c>
      <c r="G53" s="9"/>
      <c r="H53" s="9"/>
      <c r="I53" s="9">
        <f t="shared" ref="I53:J53" si="1">I4+I33+I41</f>
        <v>174.00155686008262</v>
      </c>
      <c r="J53" s="9">
        <f t="shared" si="1"/>
        <v>-26.714707663456217</v>
      </c>
    </row>
  </sheetData>
  <mergeCells count="8">
    <mergeCell ref="A1:J1"/>
    <mergeCell ref="J2:J3"/>
    <mergeCell ref="A53:B53"/>
    <mergeCell ref="A2:A3"/>
    <mergeCell ref="B2:B3"/>
    <mergeCell ref="C2:C3"/>
    <mergeCell ref="D2:F2"/>
    <mergeCell ref="G2:I2"/>
  </mergeCells>
  <phoneticPr fontId="3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M32" sqref="M32"/>
    </sheetView>
  </sheetViews>
  <sheetFormatPr defaultRowHeight="14.25"/>
  <cols>
    <col min="2" max="2" width="29.375" bestFit="1" customWidth="1"/>
    <col min="6" max="6" width="11.125" customWidth="1"/>
  </cols>
  <sheetData>
    <row r="1" spans="1:10" ht="24">
      <c r="A1" s="152" t="s">
        <v>329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>
      <c r="A2" s="157" t="s">
        <v>0</v>
      </c>
      <c r="B2" s="157" t="s">
        <v>158</v>
      </c>
      <c r="C2" s="157" t="s">
        <v>5</v>
      </c>
      <c r="D2" s="159" t="s">
        <v>164</v>
      </c>
      <c r="E2" s="160"/>
      <c r="F2" s="161"/>
      <c r="G2" s="162" t="s">
        <v>165</v>
      </c>
      <c r="H2" s="163"/>
      <c r="I2" s="164"/>
      <c r="J2" s="67" t="s">
        <v>166</v>
      </c>
    </row>
    <row r="3" spans="1:10" ht="14.25" customHeight="1">
      <c r="A3" s="158"/>
      <c r="B3" s="158"/>
      <c r="C3" s="158"/>
      <c r="D3" s="68" t="s">
        <v>6</v>
      </c>
      <c r="E3" s="68" t="s">
        <v>7</v>
      </c>
      <c r="F3" s="69" t="s">
        <v>167</v>
      </c>
      <c r="G3" s="68" t="s">
        <v>6</v>
      </c>
      <c r="H3" s="68" t="s">
        <v>7</v>
      </c>
      <c r="I3" s="68" t="s">
        <v>159</v>
      </c>
      <c r="J3" s="70"/>
    </row>
    <row r="4" spans="1:10" ht="15">
      <c r="A4" s="29">
        <v>1</v>
      </c>
      <c r="B4" s="29" t="s">
        <v>160</v>
      </c>
      <c r="C4" s="29" t="s">
        <v>161</v>
      </c>
      <c r="D4" s="29">
        <v>70</v>
      </c>
      <c r="E4" s="29">
        <v>150</v>
      </c>
      <c r="F4" s="29">
        <v>10500</v>
      </c>
      <c r="G4" s="29">
        <v>70</v>
      </c>
      <c r="H4" s="29">
        <v>115</v>
      </c>
      <c r="I4" s="29">
        <v>8050</v>
      </c>
      <c r="J4" s="29">
        <f>I4-F4</f>
        <v>-2450</v>
      </c>
    </row>
    <row r="5" spans="1:10" ht="15">
      <c r="A5" s="29">
        <v>2</v>
      </c>
      <c r="B5" s="29" t="s">
        <v>162</v>
      </c>
      <c r="C5" s="29" t="s">
        <v>161</v>
      </c>
      <c r="D5" s="29">
        <v>72</v>
      </c>
      <c r="E5" s="29">
        <v>1200</v>
      </c>
      <c r="F5" s="29">
        <v>86400</v>
      </c>
      <c r="G5" s="29">
        <v>72</v>
      </c>
      <c r="H5" s="29">
        <v>1000</v>
      </c>
      <c r="I5" s="29">
        <v>72000</v>
      </c>
      <c r="J5" s="29">
        <f t="shared" ref="J5:J7" si="0">I5-F5</f>
        <v>-14400</v>
      </c>
    </row>
    <row r="6" spans="1:10" ht="15">
      <c r="A6" s="29">
        <v>3</v>
      </c>
      <c r="B6" s="29" t="s">
        <v>168</v>
      </c>
      <c r="C6" s="29" t="s">
        <v>169</v>
      </c>
      <c r="D6" s="29">
        <v>1</v>
      </c>
      <c r="E6" s="29"/>
      <c r="F6" s="29"/>
      <c r="G6" s="29">
        <v>1</v>
      </c>
      <c r="H6" s="29"/>
      <c r="I6" s="29">
        <v>160</v>
      </c>
      <c r="J6" s="29">
        <f t="shared" si="0"/>
        <v>160</v>
      </c>
    </row>
    <row r="7" spans="1:10" ht="15">
      <c r="A7" s="71">
        <v>4</v>
      </c>
      <c r="B7" s="29" t="s">
        <v>163</v>
      </c>
      <c r="C7" s="29"/>
      <c r="D7" s="29"/>
      <c r="E7" s="29"/>
      <c r="F7" s="29">
        <v>96900</v>
      </c>
      <c r="G7" s="29"/>
      <c r="H7" s="29"/>
      <c r="I7" s="29">
        <f>SUM(I4:I6)</f>
        <v>80210</v>
      </c>
      <c r="J7" s="29">
        <f t="shared" si="0"/>
        <v>-16690</v>
      </c>
    </row>
    <row r="8" spans="1:10" ht="15">
      <c r="A8" s="72"/>
    </row>
  </sheetData>
  <mergeCells count="6">
    <mergeCell ref="A1:J1"/>
    <mergeCell ref="A2:A3"/>
    <mergeCell ref="B2:B3"/>
    <mergeCell ref="C2:C3"/>
    <mergeCell ref="D2:F2"/>
    <mergeCell ref="G2:I2"/>
  </mergeCells>
  <phoneticPr fontId="3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43" workbookViewId="0">
      <selection activeCell="B53" sqref="B53"/>
    </sheetView>
  </sheetViews>
  <sheetFormatPr defaultRowHeight="14.25"/>
  <cols>
    <col min="1" max="1" width="6" bestFit="1" customWidth="1"/>
    <col min="2" max="2" width="21.375" customWidth="1"/>
    <col min="3" max="3" width="6" bestFit="1" customWidth="1"/>
    <col min="4" max="4" width="6.875" bestFit="1" customWidth="1"/>
    <col min="5" max="5" width="8.625" bestFit="1" customWidth="1"/>
    <col min="6" max="6" width="9.5" bestFit="1" customWidth="1"/>
    <col min="7" max="8" width="6.5" bestFit="1" customWidth="1"/>
    <col min="9" max="9" width="8.625" bestFit="1" customWidth="1"/>
    <col min="10" max="10" width="9.5" bestFit="1" customWidth="1"/>
    <col min="11" max="12" width="6.5" bestFit="1" customWidth="1"/>
    <col min="13" max="13" width="9.625" bestFit="1" customWidth="1"/>
  </cols>
  <sheetData>
    <row r="1" spans="1:14" ht="24" customHeight="1">
      <c r="A1" s="152" t="s">
        <v>330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85"/>
    </row>
    <row r="2" spans="1:14">
      <c r="A2" s="174" t="s">
        <v>0</v>
      </c>
      <c r="B2" s="175" t="s">
        <v>332</v>
      </c>
      <c r="C2" s="175" t="s">
        <v>5</v>
      </c>
      <c r="D2" s="175" t="s">
        <v>170</v>
      </c>
      <c r="E2" s="175"/>
      <c r="F2" s="175"/>
      <c r="G2" s="175"/>
      <c r="H2" s="175"/>
      <c r="I2" s="175" t="s">
        <v>171</v>
      </c>
      <c r="J2" s="175"/>
      <c r="K2" s="175"/>
      <c r="L2" s="175"/>
      <c r="M2" s="176" t="s">
        <v>172</v>
      </c>
      <c r="N2" s="99"/>
    </row>
    <row r="3" spans="1:14">
      <c r="A3" s="174"/>
      <c r="B3" s="175"/>
      <c r="C3" s="175"/>
      <c r="D3" s="175" t="s">
        <v>6</v>
      </c>
      <c r="E3" s="175" t="s">
        <v>173</v>
      </c>
      <c r="F3" s="175"/>
      <c r="G3" s="175" t="s">
        <v>174</v>
      </c>
      <c r="H3" s="175"/>
      <c r="I3" s="175" t="s">
        <v>173</v>
      </c>
      <c r="J3" s="175"/>
      <c r="K3" s="175" t="s">
        <v>174</v>
      </c>
      <c r="L3" s="175"/>
      <c r="M3" s="176"/>
      <c r="N3" s="99"/>
    </row>
    <row r="4" spans="1:14" ht="42.75">
      <c r="A4" s="174"/>
      <c r="B4" s="175"/>
      <c r="C4" s="175"/>
      <c r="D4" s="175"/>
      <c r="E4" s="100" t="s">
        <v>175</v>
      </c>
      <c r="F4" s="100" t="s">
        <v>176</v>
      </c>
      <c r="G4" s="93" t="s">
        <v>177</v>
      </c>
      <c r="H4" s="93" t="s">
        <v>178</v>
      </c>
      <c r="I4" s="100" t="s">
        <v>175</v>
      </c>
      <c r="J4" s="100" t="s">
        <v>176</v>
      </c>
      <c r="K4" s="93" t="s">
        <v>177</v>
      </c>
      <c r="L4" s="93" t="s">
        <v>178</v>
      </c>
      <c r="M4" s="176"/>
      <c r="N4" s="92"/>
    </row>
    <row r="5" spans="1:14" ht="27">
      <c r="A5" s="104"/>
      <c r="B5" s="86" t="s">
        <v>179</v>
      </c>
      <c r="C5" s="86"/>
      <c r="D5" s="86"/>
      <c r="E5" s="86"/>
      <c r="F5" s="86"/>
      <c r="G5" s="86">
        <v>77.512003219299999</v>
      </c>
      <c r="H5" s="86">
        <v>46.911379199999992</v>
      </c>
      <c r="I5" s="86"/>
      <c r="J5" s="86"/>
      <c r="K5" s="86">
        <v>77.512003219299999</v>
      </c>
      <c r="L5" s="86">
        <v>45.178979200000001</v>
      </c>
      <c r="M5" s="96">
        <v>-1.7323999999999913</v>
      </c>
      <c r="N5" s="98"/>
    </row>
    <row r="6" spans="1:14" ht="15">
      <c r="A6" s="105" t="s">
        <v>180</v>
      </c>
      <c r="B6" s="88" t="s">
        <v>181</v>
      </c>
      <c r="C6" s="88"/>
      <c r="D6" s="88"/>
      <c r="E6" s="88"/>
      <c r="F6" s="88"/>
      <c r="G6" s="88">
        <v>17.843647016000002</v>
      </c>
      <c r="H6" s="88">
        <v>5.2369791999999995</v>
      </c>
      <c r="I6" s="88"/>
      <c r="J6" s="88"/>
      <c r="K6" s="88">
        <v>17.843647016000002</v>
      </c>
      <c r="L6" s="88">
        <v>5.2369791999999995</v>
      </c>
      <c r="M6" s="90">
        <v>0</v>
      </c>
      <c r="N6" s="95"/>
    </row>
    <row r="7" spans="1:14" ht="15">
      <c r="A7" s="105">
        <v>1</v>
      </c>
      <c r="B7" s="88" t="s">
        <v>182</v>
      </c>
      <c r="C7" s="88" t="s">
        <v>23</v>
      </c>
      <c r="D7" s="88">
        <v>4.3105919999999998</v>
      </c>
      <c r="E7" s="88">
        <v>25000</v>
      </c>
      <c r="F7" s="88">
        <v>3000</v>
      </c>
      <c r="G7" s="88">
        <v>10.776479999999999</v>
      </c>
      <c r="H7" s="88">
        <v>1.2931775999999999</v>
      </c>
      <c r="I7" s="88">
        <v>25000</v>
      </c>
      <c r="J7" s="88">
        <v>3000</v>
      </c>
      <c r="K7" s="88">
        <v>10.776479999999999</v>
      </c>
      <c r="L7" s="88">
        <v>1.2931775999999999</v>
      </c>
      <c r="M7" s="90">
        <v>0</v>
      </c>
      <c r="N7" s="95"/>
    </row>
    <row r="8" spans="1:14" ht="15">
      <c r="A8" s="105">
        <v>2</v>
      </c>
      <c r="B8" s="88" t="s">
        <v>183</v>
      </c>
      <c r="C8" s="88" t="s">
        <v>23</v>
      </c>
      <c r="D8" s="88">
        <v>0.2</v>
      </c>
      <c r="E8" s="88">
        <v>26500</v>
      </c>
      <c r="F8" s="88">
        <v>3180</v>
      </c>
      <c r="G8" s="88">
        <v>0.53</v>
      </c>
      <c r="H8" s="88">
        <v>6.3600000000000004E-2</v>
      </c>
      <c r="I8" s="88">
        <v>26500</v>
      </c>
      <c r="J8" s="88">
        <v>3180</v>
      </c>
      <c r="K8" s="88">
        <v>0.53</v>
      </c>
      <c r="L8" s="88">
        <v>6.3600000000000004E-2</v>
      </c>
      <c r="M8" s="90">
        <v>0</v>
      </c>
      <c r="N8" s="95"/>
    </row>
    <row r="9" spans="1:14" ht="15">
      <c r="A9" s="105">
        <v>3</v>
      </c>
      <c r="B9" s="88" t="s">
        <v>184</v>
      </c>
      <c r="C9" s="88" t="s">
        <v>185</v>
      </c>
      <c r="D9" s="88">
        <v>1</v>
      </c>
      <c r="E9" s="88"/>
      <c r="F9" s="88">
        <v>9500</v>
      </c>
      <c r="G9" s="88"/>
      <c r="H9" s="88">
        <v>0.95</v>
      </c>
      <c r="I9" s="88"/>
      <c r="J9" s="88">
        <v>9500</v>
      </c>
      <c r="K9" s="88"/>
      <c r="L9" s="88">
        <v>0.95</v>
      </c>
      <c r="M9" s="90">
        <v>0</v>
      </c>
      <c r="N9" s="95"/>
    </row>
    <row r="10" spans="1:14" ht="15">
      <c r="A10" s="105">
        <v>4</v>
      </c>
      <c r="B10" s="88" t="s">
        <v>186</v>
      </c>
      <c r="C10" s="88" t="s">
        <v>23</v>
      </c>
      <c r="D10" s="88">
        <v>2.4300000000000002</v>
      </c>
      <c r="E10" s="88">
        <v>20000</v>
      </c>
      <c r="F10" s="88">
        <v>2400</v>
      </c>
      <c r="G10" s="88">
        <v>4.8600000000000003</v>
      </c>
      <c r="H10" s="88">
        <v>0.58320000000000005</v>
      </c>
      <c r="I10" s="88">
        <v>20000</v>
      </c>
      <c r="J10" s="88">
        <v>2400</v>
      </c>
      <c r="K10" s="88">
        <v>4.8600000000000003</v>
      </c>
      <c r="L10" s="88">
        <v>0.58320000000000005</v>
      </c>
      <c r="M10" s="90">
        <v>0</v>
      </c>
      <c r="N10" s="95"/>
    </row>
    <row r="11" spans="1:14" ht="15">
      <c r="A11" s="105">
        <v>5</v>
      </c>
      <c r="B11" s="88" t="s">
        <v>187</v>
      </c>
      <c r="C11" s="88" t="s">
        <v>185</v>
      </c>
      <c r="D11" s="88">
        <v>1</v>
      </c>
      <c r="E11" s="88"/>
      <c r="F11" s="88">
        <v>12000</v>
      </c>
      <c r="G11" s="88"/>
      <c r="H11" s="88">
        <v>1.2</v>
      </c>
      <c r="I11" s="88"/>
      <c r="J11" s="88">
        <v>12000</v>
      </c>
      <c r="K11" s="88"/>
      <c r="L11" s="88">
        <v>1.2</v>
      </c>
      <c r="M11" s="90">
        <v>0</v>
      </c>
      <c r="N11" s="95"/>
    </row>
    <row r="12" spans="1:14" ht="15">
      <c r="A12" s="105">
        <v>6</v>
      </c>
      <c r="B12" s="88" t="s">
        <v>188</v>
      </c>
      <c r="C12" s="88" t="s">
        <v>185</v>
      </c>
      <c r="D12" s="88">
        <v>1</v>
      </c>
      <c r="E12" s="88"/>
      <c r="F12" s="88">
        <v>8500</v>
      </c>
      <c r="G12" s="88"/>
      <c r="H12" s="88">
        <v>0.85</v>
      </c>
      <c r="I12" s="88"/>
      <c r="J12" s="88">
        <v>8500</v>
      </c>
      <c r="K12" s="88"/>
      <c r="L12" s="88">
        <v>0.85</v>
      </c>
      <c r="M12" s="90">
        <v>0</v>
      </c>
      <c r="N12" s="95"/>
    </row>
    <row r="13" spans="1:14" ht="15">
      <c r="A13" s="105">
        <v>7</v>
      </c>
      <c r="B13" s="88" t="s">
        <v>189</v>
      </c>
      <c r="C13" s="88" t="s">
        <v>23</v>
      </c>
      <c r="D13" s="88">
        <v>0.8</v>
      </c>
      <c r="E13" s="88">
        <v>10000</v>
      </c>
      <c r="F13" s="88">
        <v>3712.52</v>
      </c>
      <c r="G13" s="88">
        <v>0.8</v>
      </c>
      <c r="H13" s="88">
        <v>0.29700160000000003</v>
      </c>
      <c r="I13" s="88">
        <v>10000</v>
      </c>
      <c r="J13" s="88">
        <v>3712.52</v>
      </c>
      <c r="K13" s="88">
        <v>0.8</v>
      </c>
      <c r="L13" s="88">
        <v>0.29700160000000003</v>
      </c>
      <c r="M13" s="90">
        <v>0</v>
      </c>
      <c r="N13" s="95"/>
    </row>
    <row r="14" spans="1:14" ht="15">
      <c r="A14" s="105"/>
      <c r="B14" s="88" t="s">
        <v>190</v>
      </c>
      <c r="C14" s="88"/>
      <c r="D14" s="88"/>
      <c r="E14" s="88"/>
      <c r="F14" s="88"/>
      <c r="G14" s="88">
        <v>0.87716701600000013</v>
      </c>
      <c r="H14" s="88"/>
      <c r="I14" s="88"/>
      <c r="J14" s="88"/>
      <c r="K14" s="88">
        <v>0.87716701600000013</v>
      </c>
      <c r="L14" s="88"/>
      <c r="M14" s="90">
        <v>0</v>
      </c>
      <c r="N14" s="95"/>
    </row>
    <row r="15" spans="1:14" ht="15">
      <c r="A15" s="105" t="s">
        <v>191</v>
      </c>
      <c r="B15" s="88" t="s">
        <v>192</v>
      </c>
      <c r="C15" s="88"/>
      <c r="D15" s="88"/>
      <c r="E15" s="88"/>
      <c r="F15" s="88"/>
      <c r="G15" s="88">
        <v>27.97522</v>
      </c>
      <c r="H15" s="88">
        <v>32.021999999999998</v>
      </c>
      <c r="I15" s="88"/>
      <c r="J15" s="88"/>
      <c r="K15" s="88">
        <v>27.97522</v>
      </c>
      <c r="L15" s="88">
        <v>31.381999999999998</v>
      </c>
      <c r="M15" s="90">
        <v>-0.64000000000000057</v>
      </c>
      <c r="N15" s="95"/>
    </row>
    <row r="16" spans="1:14" ht="15">
      <c r="A16" s="105">
        <v>1</v>
      </c>
      <c r="B16" s="88" t="s">
        <v>193</v>
      </c>
      <c r="C16" s="88" t="s">
        <v>194</v>
      </c>
      <c r="D16" s="88">
        <v>8</v>
      </c>
      <c r="E16" s="88">
        <v>5500</v>
      </c>
      <c r="F16" s="88">
        <v>660</v>
      </c>
      <c r="G16" s="88">
        <v>4.4000000000000004</v>
      </c>
      <c r="H16" s="88">
        <v>0.52800000000000002</v>
      </c>
      <c r="I16" s="88">
        <v>5500</v>
      </c>
      <c r="J16" s="88">
        <v>660</v>
      </c>
      <c r="K16" s="88">
        <v>4.4000000000000004</v>
      </c>
      <c r="L16" s="88">
        <v>0.52800000000000002</v>
      </c>
      <c r="M16" s="90">
        <v>0</v>
      </c>
      <c r="N16" s="95"/>
    </row>
    <row r="17" spans="1:14" ht="15">
      <c r="A17" s="105">
        <v>2</v>
      </c>
      <c r="B17" s="88" t="s">
        <v>195</v>
      </c>
      <c r="C17" s="88" t="s">
        <v>194</v>
      </c>
      <c r="D17" s="88">
        <v>16</v>
      </c>
      <c r="E17" s="88">
        <v>6000</v>
      </c>
      <c r="F17" s="88">
        <v>720</v>
      </c>
      <c r="G17" s="88">
        <v>9.6</v>
      </c>
      <c r="H17" s="88">
        <v>1.1519999999999999</v>
      </c>
      <c r="I17" s="88">
        <v>6000</v>
      </c>
      <c r="J17" s="88">
        <v>720</v>
      </c>
      <c r="K17" s="88">
        <v>9.6</v>
      </c>
      <c r="L17" s="88">
        <v>1.1519999999999999</v>
      </c>
      <c r="M17" s="90">
        <v>0</v>
      </c>
      <c r="N17" s="85"/>
    </row>
    <row r="18" spans="1:14" ht="15">
      <c r="A18" s="105">
        <v>3</v>
      </c>
      <c r="B18" s="88" t="s">
        <v>196</v>
      </c>
      <c r="C18" s="88" t="s">
        <v>197</v>
      </c>
      <c r="D18" s="88">
        <v>16</v>
      </c>
      <c r="E18" s="88"/>
      <c r="F18" s="88">
        <v>3500</v>
      </c>
      <c r="G18" s="88"/>
      <c r="H18" s="88">
        <v>5.6</v>
      </c>
      <c r="I18" s="88"/>
      <c r="J18" s="88">
        <v>3500</v>
      </c>
      <c r="K18" s="88"/>
      <c r="L18" s="88">
        <v>5.6</v>
      </c>
      <c r="M18" s="90">
        <v>0</v>
      </c>
      <c r="N18" s="85"/>
    </row>
    <row r="19" spans="1:14" ht="15">
      <c r="A19" s="105">
        <v>4</v>
      </c>
      <c r="B19" s="88" t="s">
        <v>198</v>
      </c>
      <c r="C19" s="88" t="s">
        <v>199</v>
      </c>
      <c r="D19" s="88">
        <v>1</v>
      </c>
      <c r="E19" s="88"/>
      <c r="F19" s="88">
        <v>45000</v>
      </c>
      <c r="G19" s="88"/>
      <c r="H19" s="88">
        <v>4.5</v>
      </c>
      <c r="I19" s="88"/>
      <c r="J19" s="88">
        <v>45000</v>
      </c>
      <c r="K19" s="88"/>
      <c r="L19" s="88">
        <v>4.5</v>
      </c>
      <c r="M19" s="90">
        <v>0</v>
      </c>
      <c r="N19" s="85"/>
    </row>
    <row r="20" spans="1:14" ht="15">
      <c r="A20" s="105">
        <v>5</v>
      </c>
      <c r="B20" s="88" t="s">
        <v>200</v>
      </c>
      <c r="C20" s="88" t="s">
        <v>197</v>
      </c>
      <c r="D20" s="88">
        <v>8</v>
      </c>
      <c r="E20" s="88"/>
      <c r="F20" s="88">
        <v>3600</v>
      </c>
      <c r="G20" s="88"/>
      <c r="H20" s="88">
        <v>2.88</v>
      </c>
      <c r="I20" s="88"/>
      <c r="J20" s="88">
        <v>2800</v>
      </c>
      <c r="K20" s="88"/>
      <c r="L20" s="88">
        <v>2.2400000000000002</v>
      </c>
      <c r="M20" s="90">
        <v>-0.63999999999999968</v>
      </c>
      <c r="N20" s="85"/>
    </row>
    <row r="21" spans="1:14" ht="15">
      <c r="A21" s="105">
        <v>6</v>
      </c>
      <c r="B21" s="88" t="s">
        <v>186</v>
      </c>
      <c r="C21" s="88" t="s">
        <v>23</v>
      </c>
      <c r="D21" s="88">
        <v>0.5</v>
      </c>
      <c r="E21" s="88">
        <v>20000</v>
      </c>
      <c r="F21" s="88">
        <v>2400</v>
      </c>
      <c r="G21" s="88">
        <v>1</v>
      </c>
      <c r="H21" s="88">
        <v>0.12</v>
      </c>
      <c r="I21" s="88">
        <v>20000</v>
      </c>
      <c r="J21" s="88">
        <v>2400</v>
      </c>
      <c r="K21" s="88">
        <v>1</v>
      </c>
      <c r="L21" s="88">
        <v>0.12</v>
      </c>
      <c r="M21" s="90">
        <v>0</v>
      </c>
      <c r="N21" s="85"/>
    </row>
    <row r="22" spans="1:14" ht="15">
      <c r="A22" s="105">
        <v>7</v>
      </c>
      <c r="B22" s="88" t="s">
        <v>201</v>
      </c>
      <c r="C22" s="88" t="s">
        <v>197</v>
      </c>
      <c r="D22" s="88">
        <v>1</v>
      </c>
      <c r="E22" s="88"/>
      <c r="F22" s="88">
        <v>143500</v>
      </c>
      <c r="G22" s="88"/>
      <c r="H22" s="88">
        <v>14.35</v>
      </c>
      <c r="I22" s="88"/>
      <c r="J22" s="88">
        <v>143500</v>
      </c>
      <c r="K22" s="88"/>
      <c r="L22" s="88">
        <v>14.35</v>
      </c>
      <c r="M22" s="90">
        <v>0</v>
      </c>
      <c r="N22" s="85"/>
    </row>
    <row r="23" spans="1:14" ht="15">
      <c r="A23" s="105">
        <v>8</v>
      </c>
      <c r="B23" s="88" t="s">
        <v>202</v>
      </c>
      <c r="C23" s="88" t="s">
        <v>197</v>
      </c>
      <c r="D23" s="88">
        <v>16</v>
      </c>
      <c r="E23" s="88">
        <v>7250</v>
      </c>
      <c r="F23" s="88">
        <v>870</v>
      </c>
      <c r="G23" s="88">
        <v>11.6</v>
      </c>
      <c r="H23" s="88">
        <v>1.3919999999999999</v>
      </c>
      <c r="I23" s="88">
        <v>7250</v>
      </c>
      <c r="J23" s="88">
        <v>870</v>
      </c>
      <c r="K23" s="88">
        <v>11.6</v>
      </c>
      <c r="L23" s="88">
        <v>1.3919999999999999</v>
      </c>
      <c r="M23" s="90">
        <v>0</v>
      </c>
      <c r="N23" s="85"/>
    </row>
    <row r="24" spans="1:14" ht="15">
      <c r="A24" s="105">
        <v>9</v>
      </c>
      <c r="B24" s="88" t="s">
        <v>203</v>
      </c>
      <c r="C24" s="88" t="s">
        <v>185</v>
      </c>
      <c r="D24" s="88">
        <v>1</v>
      </c>
      <c r="E24" s="88"/>
      <c r="F24" s="88">
        <v>15000</v>
      </c>
      <c r="G24" s="88"/>
      <c r="H24" s="88">
        <v>1.5</v>
      </c>
      <c r="I24" s="88"/>
      <c r="J24" s="88">
        <v>15000</v>
      </c>
      <c r="K24" s="88"/>
      <c r="L24" s="88">
        <v>1.5</v>
      </c>
      <c r="M24" s="90">
        <v>0</v>
      </c>
      <c r="N24" s="85"/>
    </row>
    <row r="25" spans="1:14" ht="15">
      <c r="A25" s="105"/>
      <c r="B25" s="88" t="s">
        <v>190</v>
      </c>
      <c r="C25" s="88"/>
      <c r="D25" s="88"/>
      <c r="E25" s="88"/>
      <c r="F25" s="88"/>
      <c r="G25" s="88">
        <v>1.3752200000000001</v>
      </c>
      <c r="H25" s="88"/>
      <c r="I25" s="88"/>
      <c r="J25" s="88"/>
      <c r="K25" s="88">
        <v>1.3752200000000001</v>
      </c>
      <c r="L25" s="88"/>
      <c r="M25" s="90">
        <v>0</v>
      </c>
      <c r="N25" s="85"/>
    </row>
    <row r="26" spans="1:14" ht="15">
      <c r="A26" s="105" t="s">
        <v>204</v>
      </c>
      <c r="B26" s="101" t="s">
        <v>205</v>
      </c>
      <c r="C26" s="88"/>
      <c r="D26" s="88"/>
      <c r="E26" s="88"/>
      <c r="F26" s="88"/>
      <c r="G26" s="88">
        <v>6.3102</v>
      </c>
      <c r="H26" s="88">
        <v>1.8699999999999999</v>
      </c>
      <c r="I26" s="88"/>
      <c r="J26" s="88"/>
      <c r="K26" s="88">
        <v>6.3102</v>
      </c>
      <c r="L26" s="88">
        <v>1.45</v>
      </c>
      <c r="M26" s="90">
        <v>-0.41999999999999993</v>
      </c>
      <c r="N26" s="85"/>
    </row>
    <row r="27" spans="1:14" ht="15">
      <c r="A27" s="105">
        <v>1</v>
      </c>
      <c r="B27" s="88" t="s">
        <v>206</v>
      </c>
      <c r="C27" s="88" t="s">
        <v>199</v>
      </c>
      <c r="D27" s="88">
        <v>1</v>
      </c>
      <c r="E27" s="88">
        <v>60000</v>
      </c>
      <c r="F27" s="88">
        <v>7200</v>
      </c>
      <c r="G27" s="88">
        <v>6</v>
      </c>
      <c r="H27" s="88">
        <v>0.72</v>
      </c>
      <c r="I27" s="88">
        <v>60000</v>
      </c>
      <c r="J27" s="88">
        <v>5000</v>
      </c>
      <c r="K27" s="88">
        <v>6</v>
      </c>
      <c r="L27" s="88">
        <v>0.5</v>
      </c>
      <c r="M27" s="90">
        <v>-0.21999999999999997</v>
      </c>
      <c r="N27" s="85"/>
    </row>
    <row r="28" spans="1:14" ht="15">
      <c r="A28" s="105">
        <v>2</v>
      </c>
      <c r="B28" s="88" t="s">
        <v>198</v>
      </c>
      <c r="C28" s="88" t="s">
        <v>185</v>
      </c>
      <c r="D28" s="88">
        <v>1</v>
      </c>
      <c r="E28" s="88"/>
      <c r="F28" s="88">
        <v>9500</v>
      </c>
      <c r="G28" s="88"/>
      <c r="H28" s="88">
        <v>0.95</v>
      </c>
      <c r="I28" s="88"/>
      <c r="J28" s="88">
        <v>9500</v>
      </c>
      <c r="K28" s="88"/>
      <c r="L28" s="88">
        <v>0.95</v>
      </c>
      <c r="M28" s="90">
        <v>0</v>
      </c>
      <c r="N28" s="85"/>
    </row>
    <row r="29" spans="1:14" ht="15">
      <c r="A29" s="105">
        <v>3</v>
      </c>
      <c r="B29" s="88" t="s">
        <v>203</v>
      </c>
      <c r="C29" s="88" t="s">
        <v>185</v>
      </c>
      <c r="D29" s="88">
        <v>1</v>
      </c>
      <c r="E29" s="88"/>
      <c r="F29" s="88">
        <v>2000</v>
      </c>
      <c r="G29" s="88"/>
      <c r="H29" s="88">
        <v>0.2</v>
      </c>
      <c r="I29" s="88"/>
      <c r="J29" s="88">
        <v>0</v>
      </c>
      <c r="K29" s="88"/>
      <c r="L29" s="88">
        <v>0</v>
      </c>
      <c r="M29" s="90">
        <v>-0.2</v>
      </c>
      <c r="N29" s="85"/>
    </row>
    <row r="30" spans="1:14" ht="15">
      <c r="A30" s="105"/>
      <c r="B30" s="88" t="s">
        <v>190</v>
      </c>
      <c r="C30" s="88"/>
      <c r="D30" s="88"/>
      <c r="E30" s="88"/>
      <c r="F30" s="88"/>
      <c r="G30" s="88">
        <v>0.31020000000000003</v>
      </c>
      <c r="H30" s="88"/>
      <c r="I30" s="88"/>
      <c r="J30" s="88"/>
      <c r="K30" s="88">
        <v>0.31020000000000003</v>
      </c>
      <c r="L30" s="88"/>
      <c r="M30" s="90">
        <v>0</v>
      </c>
      <c r="N30" s="85"/>
    </row>
    <row r="31" spans="1:14" ht="15">
      <c r="A31" s="105" t="s">
        <v>207</v>
      </c>
      <c r="B31" s="88" t="s">
        <v>208</v>
      </c>
      <c r="C31" s="88"/>
      <c r="D31" s="88"/>
      <c r="E31" s="88"/>
      <c r="F31" s="88"/>
      <c r="G31" s="88">
        <v>13.2673522033</v>
      </c>
      <c r="H31" s="88">
        <v>0</v>
      </c>
      <c r="I31" s="88"/>
      <c r="J31" s="88"/>
      <c r="K31" s="88">
        <v>13.2673522033</v>
      </c>
      <c r="L31" s="88">
        <v>0</v>
      </c>
      <c r="M31" s="90">
        <v>0</v>
      </c>
      <c r="N31" s="85"/>
    </row>
    <row r="32" spans="1:14" ht="15">
      <c r="A32" s="105">
        <v>1</v>
      </c>
      <c r="B32" s="88" t="s">
        <v>209</v>
      </c>
      <c r="C32" s="88" t="s">
        <v>199</v>
      </c>
      <c r="D32" s="88">
        <v>2</v>
      </c>
      <c r="E32" s="88">
        <v>60000</v>
      </c>
      <c r="F32" s="88"/>
      <c r="G32" s="88">
        <v>12</v>
      </c>
      <c r="H32" s="88"/>
      <c r="I32" s="88">
        <v>60000</v>
      </c>
      <c r="J32" s="88"/>
      <c r="K32" s="88">
        <v>12</v>
      </c>
      <c r="L32" s="88"/>
      <c r="M32" s="90">
        <v>0</v>
      </c>
      <c r="N32" s="85"/>
    </row>
    <row r="33" spans="1:14" ht="15">
      <c r="A33" s="105">
        <v>2</v>
      </c>
      <c r="B33" s="88" t="s">
        <v>210</v>
      </c>
      <c r="C33" s="88" t="s">
        <v>211</v>
      </c>
      <c r="D33" s="88">
        <v>1</v>
      </c>
      <c r="E33" s="88">
        <v>862.5</v>
      </c>
      <c r="F33" s="88"/>
      <c r="G33" s="88">
        <v>8.6249999999999993E-2</v>
      </c>
      <c r="H33" s="88"/>
      <c r="I33" s="88">
        <v>862.5</v>
      </c>
      <c r="J33" s="88"/>
      <c r="K33" s="88">
        <v>8.6249999999999993E-2</v>
      </c>
      <c r="L33" s="88"/>
      <c r="M33" s="90">
        <v>0</v>
      </c>
      <c r="N33" s="85"/>
    </row>
    <row r="34" spans="1:14" ht="15">
      <c r="A34" s="105">
        <v>3</v>
      </c>
      <c r="B34" s="88" t="s">
        <v>212</v>
      </c>
      <c r="C34" s="88" t="s">
        <v>211</v>
      </c>
      <c r="D34" s="88">
        <v>1</v>
      </c>
      <c r="E34" s="88">
        <v>2653.79</v>
      </c>
      <c r="F34" s="88"/>
      <c r="G34" s="88">
        <v>0.26537899999999998</v>
      </c>
      <c r="H34" s="88"/>
      <c r="I34" s="88">
        <v>2653.79</v>
      </c>
      <c r="J34" s="88"/>
      <c r="K34" s="88">
        <v>0.26537899999999998</v>
      </c>
      <c r="L34" s="88"/>
      <c r="M34" s="90">
        <v>0</v>
      </c>
      <c r="N34" s="85"/>
    </row>
    <row r="35" spans="1:14" ht="15">
      <c r="A35" s="105">
        <v>4</v>
      </c>
      <c r="B35" s="88" t="s">
        <v>213</v>
      </c>
      <c r="C35" s="88" t="s">
        <v>211</v>
      </c>
      <c r="D35" s="88">
        <v>1</v>
      </c>
      <c r="E35" s="88">
        <v>1000</v>
      </c>
      <c r="F35" s="88"/>
      <c r="G35" s="88">
        <v>0.1</v>
      </c>
      <c r="H35" s="88"/>
      <c r="I35" s="88">
        <v>1000</v>
      </c>
      <c r="J35" s="88"/>
      <c r="K35" s="88">
        <v>0.1</v>
      </c>
      <c r="L35" s="88"/>
      <c r="M35" s="90">
        <v>0</v>
      </c>
      <c r="N35" s="85"/>
    </row>
    <row r="36" spans="1:14" ht="15">
      <c r="A36" s="105">
        <v>5</v>
      </c>
      <c r="B36" s="88" t="s">
        <v>214</v>
      </c>
      <c r="C36" s="88" t="s">
        <v>211</v>
      </c>
      <c r="D36" s="88">
        <v>1</v>
      </c>
      <c r="E36" s="88">
        <v>565.19999999999993</v>
      </c>
      <c r="F36" s="88"/>
      <c r="G36" s="88">
        <v>5.6519999999999994E-2</v>
      </c>
      <c r="H36" s="88"/>
      <c r="I36" s="88">
        <v>565.19999999999993</v>
      </c>
      <c r="J36" s="88"/>
      <c r="K36" s="88">
        <v>5.6519999999999994E-2</v>
      </c>
      <c r="L36" s="88"/>
      <c r="M36" s="90">
        <v>0</v>
      </c>
      <c r="N36" s="85"/>
    </row>
    <row r="37" spans="1:14" ht="15">
      <c r="A37" s="105">
        <v>6</v>
      </c>
      <c r="B37" s="88" t="s">
        <v>215</v>
      </c>
      <c r="C37" s="88" t="s">
        <v>211</v>
      </c>
      <c r="D37" s="88">
        <v>1</v>
      </c>
      <c r="E37" s="88">
        <v>570</v>
      </c>
      <c r="F37" s="88"/>
      <c r="G37" s="88">
        <v>5.7000000000000002E-2</v>
      </c>
      <c r="H37" s="88"/>
      <c r="I37" s="88">
        <v>570</v>
      </c>
      <c r="J37" s="88"/>
      <c r="K37" s="88">
        <v>5.7000000000000002E-2</v>
      </c>
      <c r="L37" s="88"/>
      <c r="M37" s="90">
        <v>0</v>
      </c>
      <c r="N37" s="85"/>
    </row>
    <row r="38" spans="1:14" ht="15">
      <c r="A38" s="105">
        <v>7</v>
      </c>
      <c r="B38" s="88" t="s">
        <v>216</v>
      </c>
      <c r="C38" s="88" t="s">
        <v>211</v>
      </c>
      <c r="D38" s="88">
        <v>1</v>
      </c>
      <c r="E38" s="88">
        <v>500</v>
      </c>
      <c r="F38" s="88"/>
      <c r="G38" s="88">
        <v>0.05</v>
      </c>
      <c r="H38" s="88"/>
      <c r="I38" s="88">
        <v>500</v>
      </c>
      <c r="J38" s="88"/>
      <c r="K38" s="88">
        <v>0.05</v>
      </c>
      <c r="L38" s="88"/>
      <c r="M38" s="90">
        <v>0</v>
      </c>
      <c r="N38" s="85"/>
    </row>
    <row r="39" spans="1:14" ht="15">
      <c r="A39" s="105"/>
      <c r="B39" s="88" t="s">
        <v>190</v>
      </c>
      <c r="C39" s="88"/>
      <c r="D39" s="88"/>
      <c r="E39" s="88"/>
      <c r="F39" s="88"/>
      <c r="G39" s="88">
        <v>0.65220320330000003</v>
      </c>
      <c r="H39" s="88"/>
      <c r="I39" s="88"/>
      <c r="J39" s="88"/>
      <c r="K39" s="88">
        <v>0.65220320330000003</v>
      </c>
      <c r="L39" s="88"/>
      <c r="M39" s="90">
        <v>0</v>
      </c>
      <c r="N39" s="85"/>
    </row>
    <row r="40" spans="1:14" ht="15">
      <c r="A40" s="105" t="s">
        <v>217</v>
      </c>
      <c r="B40" s="88" t="s">
        <v>218</v>
      </c>
      <c r="C40" s="88"/>
      <c r="D40" s="88"/>
      <c r="E40" s="88"/>
      <c r="F40" s="88"/>
      <c r="G40" s="88">
        <v>12.115584</v>
      </c>
      <c r="H40" s="88">
        <v>1.3824000000000001</v>
      </c>
      <c r="I40" s="88"/>
      <c r="J40" s="88"/>
      <c r="K40" s="88">
        <v>12.115584</v>
      </c>
      <c r="L40" s="88">
        <v>0.96</v>
      </c>
      <c r="M40" s="90">
        <v>-0.42240000000000011</v>
      </c>
      <c r="N40" s="85"/>
    </row>
    <row r="41" spans="1:14" ht="15">
      <c r="A41" s="105">
        <v>1</v>
      </c>
      <c r="B41" s="88" t="s">
        <v>219</v>
      </c>
      <c r="C41" s="88" t="s">
        <v>220</v>
      </c>
      <c r="D41" s="88">
        <v>64</v>
      </c>
      <c r="E41" s="88">
        <v>1800</v>
      </c>
      <c r="F41" s="88">
        <v>216</v>
      </c>
      <c r="G41" s="88">
        <v>11.52</v>
      </c>
      <c r="H41" s="88">
        <v>1.3824000000000001</v>
      </c>
      <c r="I41" s="88">
        <v>1800</v>
      </c>
      <c r="J41" s="88">
        <v>150</v>
      </c>
      <c r="K41" s="88">
        <v>11.52</v>
      </c>
      <c r="L41" s="88">
        <v>0.96</v>
      </c>
      <c r="M41" s="90">
        <v>-0.42240000000000011</v>
      </c>
      <c r="N41" s="85"/>
    </row>
    <row r="42" spans="1:14" ht="15">
      <c r="A42" s="105"/>
      <c r="B42" s="88" t="s">
        <v>190</v>
      </c>
      <c r="C42" s="88"/>
      <c r="D42" s="88"/>
      <c r="E42" s="88"/>
      <c r="F42" s="88"/>
      <c r="G42" s="88">
        <v>0.595584</v>
      </c>
      <c r="H42" s="88"/>
      <c r="I42" s="88"/>
      <c r="J42" s="88"/>
      <c r="K42" s="88">
        <v>0.595584</v>
      </c>
      <c r="L42" s="88"/>
      <c r="M42" s="90">
        <v>0</v>
      </c>
      <c r="N42" s="85"/>
    </row>
    <row r="43" spans="1:14" ht="15">
      <c r="A43" s="105" t="s">
        <v>221</v>
      </c>
      <c r="B43" s="88" t="s">
        <v>222</v>
      </c>
      <c r="C43" s="88"/>
      <c r="D43" s="88"/>
      <c r="E43" s="88"/>
      <c r="F43" s="88"/>
      <c r="G43" s="88"/>
      <c r="H43" s="88">
        <v>6.4</v>
      </c>
      <c r="I43" s="88"/>
      <c r="J43" s="88"/>
      <c r="K43" s="88"/>
      <c r="L43" s="88">
        <v>6.15</v>
      </c>
      <c r="M43" s="90">
        <v>-0.25</v>
      </c>
      <c r="N43" s="85"/>
    </row>
    <row r="44" spans="1:14" ht="15">
      <c r="A44" s="105"/>
      <c r="B44" s="88" t="s">
        <v>223</v>
      </c>
      <c r="C44" s="88" t="s">
        <v>16</v>
      </c>
      <c r="D44" s="88">
        <v>500</v>
      </c>
      <c r="E44" s="88"/>
      <c r="F44" s="88">
        <v>35</v>
      </c>
      <c r="G44" s="88"/>
      <c r="H44" s="88">
        <v>1.75</v>
      </c>
      <c r="I44" s="88"/>
      <c r="J44" s="88">
        <v>30</v>
      </c>
      <c r="K44" s="88"/>
      <c r="L44" s="88">
        <v>1.5</v>
      </c>
      <c r="M44" s="90">
        <v>-0.25</v>
      </c>
      <c r="N44" s="85"/>
    </row>
    <row r="45" spans="1:14" ht="28.5">
      <c r="A45" s="105"/>
      <c r="B45" s="88" t="s">
        <v>224</v>
      </c>
      <c r="C45" s="88" t="s">
        <v>16</v>
      </c>
      <c r="D45" s="88">
        <v>500</v>
      </c>
      <c r="E45" s="88"/>
      <c r="F45" s="88">
        <v>32</v>
      </c>
      <c r="G45" s="88"/>
      <c r="H45" s="88">
        <v>1.6</v>
      </c>
      <c r="I45" s="88"/>
      <c r="J45" s="88">
        <v>32</v>
      </c>
      <c r="K45" s="88"/>
      <c r="L45" s="88">
        <v>1.6</v>
      </c>
      <c r="M45" s="90">
        <v>0</v>
      </c>
      <c r="N45" s="85"/>
    </row>
    <row r="46" spans="1:14" ht="30">
      <c r="A46" s="105"/>
      <c r="B46" s="88" t="s">
        <v>225</v>
      </c>
      <c r="C46" s="88" t="s">
        <v>16</v>
      </c>
      <c r="D46" s="88">
        <v>500</v>
      </c>
      <c r="E46" s="88"/>
      <c r="F46" s="88">
        <v>32</v>
      </c>
      <c r="G46" s="88"/>
      <c r="H46" s="88">
        <v>1.6</v>
      </c>
      <c r="I46" s="88"/>
      <c r="J46" s="88">
        <v>32</v>
      </c>
      <c r="K46" s="88"/>
      <c r="L46" s="88">
        <v>1.6</v>
      </c>
      <c r="M46" s="90">
        <v>0</v>
      </c>
      <c r="N46" s="85"/>
    </row>
    <row r="47" spans="1:14" ht="30">
      <c r="A47" s="105"/>
      <c r="B47" s="88" t="s">
        <v>226</v>
      </c>
      <c r="C47" s="88" t="s">
        <v>16</v>
      </c>
      <c r="D47" s="88">
        <v>500</v>
      </c>
      <c r="E47" s="88"/>
      <c r="F47" s="88">
        <v>29</v>
      </c>
      <c r="G47" s="88"/>
      <c r="H47" s="88">
        <v>1.45</v>
      </c>
      <c r="I47" s="88"/>
      <c r="J47" s="88">
        <v>29</v>
      </c>
      <c r="K47" s="88"/>
      <c r="L47" s="88">
        <v>1.45</v>
      </c>
      <c r="M47" s="90">
        <v>0</v>
      </c>
      <c r="N47" s="85"/>
    </row>
    <row r="48" spans="1:14" ht="27">
      <c r="A48" s="106"/>
      <c r="B48" s="103" t="s">
        <v>227</v>
      </c>
      <c r="C48" s="103"/>
      <c r="D48" s="103"/>
      <c r="E48" s="167"/>
      <c r="F48" s="168"/>
      <c r="G48" s="167">
        <v>3.8963507362894996</v>
      </c>
      <c r="H48" s="168"/>
      <c r="I48" s="167"/>
      <c r="J48" s="168"/>
      <c r="K48" s="172">
        <v>1.8403647362895004</v>
      </c>
      <c r="L48" s="173"/>
      <c r="M48" s="91">
        <v>-2.055985999999999</v>
      </c>
      <c r="N48" s="85"/>
    </row>
    <row r="49" spans="1:14" ht="15">
      <c r="A49" s="107">
        <v>1</v>
      </c>
      <c r="B49" s="102" t="s">
        <v>228</v>
      </c>
      <c r="C49" s="87" t="s">
        <v>16</v>
      </c>
      <c r="D49" s="87">
        <v>100</v>
      </c>
      <c r="E49" s="165">
        <v>200</v>
      </c>
      <c r="F49" s="166"/>
      <c r="G49" s="165">
        <v>2</v>
      </c>
      <c r="H49" s="166"/>
      <c r="I49" s="165">
        <v>0</v>
      </c>
      <c r="J49" s="166"/>
      <c r="K49" s="165">
        <v>0</v>
      </c>
      <c r="L49" s="166"/>
      <c r="M49" s="87">
        <v>-2</v>
      </c>
      <c r="N49" s="85"/>
    </row>
    <row r="50" spans="1:14" ht="15">
      <c r="A50" s="107">
        <v>2</v>
      </c>
      <c r="B50" s="102" t="s">
        <v>17</v>
      </c>
      <c r="C50" s="87" t="s">
        <v>112</v>
      </c>
      <c r="D50" s="87">
        <v>1.5</v>
      </c>
      <c r="E50" s="165">
        <v>1264233.8241929999</v>
      </c>
      <c r="F50" s="166"/>
      <c r="G50" s="165">
        <v>1.8963507362894998</v>
      </c>
      <c r="H50" s="166"/>
      <c r="I50" s="165">
        <v>1226909.8241930001</v>
      </c>
      <c r="J50" s="166"/>
      <c r="K50" s="165">
        <v>1.8403647362895004</v>
      </c>
      <c r="L50" s="166"/>
      <c r="M50" s="87">
        <v>-5.5985999999999425E-2</v>
      </c>
      <c r="N50" s="85"/>
    </row>
    <row r="51" spans="1:14">
      <c r="A51" s="106"/>
      <c r="B51" s="103" t="s">
        <v>229</v>
      </c>
      <c r="C51" s="103"/>
      <c r="D51" s="103"/>
      <c r="E51" s="167"/>
      <c r="F51" s="168"/>
      <c r="G51" s="167">
        <v>11.583816784536285</v>
      </c>
      <c r="H51" s="168"/>
      <c r="I51" s="99"/>
      <c r="J51" s="99"/>
      <c r="K51" s="172">
        <v>3.4699999999999998</v>
      </c>
      <c r="L51" s="173"/>
      <c r="M51" s="97">
        <v>-8.1138167845362865</v>
      </c>
      <c r="N51" s="85"/>
    </row>
    <row r="52" spans="1:14" ht="15">
      <c r="A52" s="107">
        <v>1</v>
      </c>
      <c r="B52" s="102" t="s">
        <v>28</v>
      </c>
      <c r="C52" s="102" t="s">
        <v>11</v>
      </c>
      <c r="D52" s="87">
        <v>2.5000000000000001E-2</v>
      </c>
      <c r="E52" s="165">
        <v>1283197.3315558948</v>
      </c>
      <c r="F52" s="166"/>
      <c r="G52" s="165">
        <v>3.2079933288897373</v>
      </c>
      <c r="H52" s="166"/>
      <c r="I52" s="165"/>
      <c r="J52" s="166"/>
      <c r="K52" s="165">
        <v>0</v>
      </c>
      <c r="L52" s="166"/>
      <c r="M52" s="89">
        <v>-3.2079933288897373</v>
      </c>
      <c r="N52" s="85"/>
    </row>
    <row r="53" spans="1:14" ht="15">
      <c r="A53" s="107">
        <v>2</v>
      </c>
      <c r="B53" s="102" t="s">
        <v>347</v>
      </c>
      <c r="C53" s="102" t="s">
        <v>11</v>
      </c>
      <c r="D53" s="87">
        <v>1</v>
      </c>
      <c r="E53" s="165">
        <v>11982.381320891265</v>
      </c>
      <c r="F53" s="166"/>
      <c r="G53" s="165">
        <v>1.1982381320891264</v>
      </c>
      <c r="H53" s="166"/>
      <c r="I53" s="165">
        <v>11588.37</v>
      </c>
      <c r="J53" s="166"/>
      <c r="K53" s="165">
        <v>1.1599999999999999</v>
      </c>
      <c r="L53" s="166"/>
      <c r="M53" s="89">
        <v>-3.823813208912652E-2</v>
      </c>
      <c r="N53" s="85"/>
    </row>
    <row r="54" spans="1:14" ht="15">
      <c r="A54" s="107">
        <v>3</v>
      </c>
      <c r="B54" s="102" t="s">
        <v>230</v>
      </c>
      <c r="C54" s="102" t="s">
        <v>11</v>
      </c>
      <c r="D54" s="87">
        <v>1</v>
      </c>
      <c r="E54" s="165">
        <v>1200</v>
      </c>
      <c r="F54" s="166"/>
      <c r="G54" s="165">
        <v>0.12</v>
      </c>
      <c r="H54" s="166"/>
      <c r="I54" s="165">
        <v>0</v>
      </c>
      <c r="J54" s="166"/>
      <c r="K54" s="165">
        <v>0</v>
      </c>
      <c r="L54" s="166"/>
      <c r="M54" s="89">
        <v>-0.12</v>
      </c>
      <c r="N54" s="85"/>
    </row>
    <row r="55" spans="1:14" ht="15">
      <c r="A55" s="107">
        <v>4</v>
      </c>
      <c r="B55" s="102" t="s">
        <v>3</v>
      </c>
      <c r="C55" s="102" t="s">
        <v>11</v>
      </c>
      <c r="D55" s="87"/>
      <c r="E55" s="165"/>
      <c r="F55" s="166"/>
      <c r="G55" s="165"/>
      <c r="H55" s="166"/>
      <c r="I55" s="165">
        <v>1226909.82</v>
      </c>
      <c r="J55" s="166"/>
      <c r="K55" s="165">
        <v>0.24538196400000001</v>
      </c>
      <c r="L55" s="166"/>
      <c r="M55" s="89">
        <v>0.24538196400000001</v>
      </c>
      <c r="N55" s="85"/>
    </row>
    <row r="56" spans="1:14" ht="15">
      <c r="A56" s="107">
        <v>5</v>
      </c>
      <c r="B56" s="102" t="s">
        <v>231</v>
      </c>
      <c r="C56" s="102"/>
      <c r="D56" s="87"/>
      <c r="E56" s="165"/>
      <c r="F56" s="166"/>
      <c r="G56" s="165">
        <v>7.0575853235574222</v>
      </c>
      <c r="H56" s="166"/>
      <c r="I56" s="165"/>
      <c r="J56" s="166"/>
      <c r="K56" s="165">
        <v>2.31</v>
      </c>
      <c r="L56" s="166"/>
      <c r="M56" s="89">
        <v>-4.7475853235574217</v>
      </c>
      <c r="N56" s="85"/>
    </row>
    <row r="57" spans="1:14" ht="15">
      <c r="A57" s="107"/>
      <c r="B57" s="102" t="s">
        <v>232</v>
      </c>
      <c r="C57" s="102" t="s">
        <v>11</v>
      </c>
      <c r="D57" s="87">
        <v>5.0000000000000001E-3</v>
      </c>
      <c r="E57" s="165">
        <v>1283197.3315558948</v>
      </c>
      <c r="F57" s="166"/>
      <c r="G57" s="165">
        <v>0.64159866577794744</v>
      </c>
      <c r="H57" s="166"/>
      <c r="I57" s="165"/>
      <c r="J57" s="166"/>
      <c r="K57" s="165">
        <v>0</v>
      </c>
      <c r="L57" s="166"/>
      <c r="M57" s="89">
        <v>-0.64159866577794744</v>
      </c>
      <c r="N57" s="85"/>
    </row>
    <row r="58" spans="1:14" ht="15">
      <c r="A58" s="107"/>
      <c r="B58" s="102" t="s">
        <v>233</v>
      </c>
      <c r="C58" s="102" t="s">
        <v>11</v>
      </c>
      <c r="D58" s="87">
        <v>0.05</v>
      </c>
      <c r="E58" s="165">
        <v>1283197.3315558948</v>
      </c>
      <c r="F58" s="166"/>
      <c r="G58" s="165">
        <v>6.4159866577794746</v>
      </c>
      <c r="H58" s="166"/>
      <c r="I58" s="165">
        <v>23100</v>
      </c>
      <c r="J58" s="166"/>
      <c r="K58" s="165">
        <v>2.31</v>
      </c>
      <c r="L58" s="166"/>
      <c r="M58" s="89">
        <v>-4.105986657779475</v>
      </c>
      <c r="N58" s="85"/>
    </row>
    <row r="59" spans="1:14">
      <c r="A59" s="153" t="s">
        <v>234</v>
      </c>
      <c r="B59" s="153"/>
      <c r="C59" s="94"/>
      <c r="D59" s="94"/>
      <c r="E59" s="170"/>
      <c r="F59" s="171"/>
      <c r="G59" s="169">
        <v>139.90354994012577</v>
      </c>
      <c r="H59" s="169"/>
      <c r="I59" s="169"/>
      <c r="J59" s="169"/>
      <c r="K59" s="169">
        <v>128.00134715558951</v>
      </c>
      <c r="L59" s="169"/>
      <c r="M59" s="108">
        <v>-11.902202784536257</v>
      </c>
      <c r="N59" s="85"/>
    </row>
  </sheetData>
  <mergeCells count="60">
    <mergeCell ref="A1:M1"/>
    <mergeCell ref="K48:L48"/>
    <mergeCell ref="A2:A4"/>
    <mergeCell ref="B2:B4"/>
    <mergeCell ref="C2:C4"/>
    <mergeCell ref="I2:L2"/>
    <mergeCell ref="K3:L3"/>
    <mergeCell ref="D2:H2"/>
    <mergeCell ref="D3:D4"/>
    <mergeCell ref="E3:F3"/>
    <mergeCell ref="G3:H3"/>
    <mergeCell ref="I3:J3"/>
    <mergeCell ref="M2:M4"/>
    <mergeCell ref="G48:H48"/>
    <mergeCell ref="E48:F48"/>
    <mergeCell ref="I48:J48"/>
    <mergeCell ref="K56:L56"/>
    <mergeCell ref="K57:L57"/>
    <mergeCell ref="K58:L58"/>
    <mergeCell ref="K51:L51"/>
    <mergeCell ref="I50:J50"/>
    <mergeCell ref="I52:J52"/>
    <mergeCell ref="I53:J53"/>
    <mergeCell ref="I54:J54"/>
    <mergeCell ref="I55:J55"/>
    <mergeCell ref="K50:L50"/>
    <mergeCell ref="K52:L52"/>
    <mergeCell ref="K53:L53"/>
    <mergeCell ref="K54:L54"/>
    <mergeCell ref="K55:L55"/>
    <mergeCell ref="I56:J56"/>
    <mergeCell ref="I57:J57"/>
    <mergeCell ref="K59:L59"/>
    <mergeCell ref="E59:F59"/>
    <mergeCell ref="I58:J58"/>
    <mergeCell ref="E58:F58"/>
    <mergeCell ref="G58:H58"/>
    <mergeCell ref="G51:H51"/>
    <mergeCell ref="G52:H52"/>
    <mergeCell ref="G53:H53"/>
    <mergeCell ref="G59:H59"/>
    <mergeCell ref="I59:J59"/>
    <mergeCell ref="G54:H54"/>
    <mergeCell ref="G55:H55"/>
    <mergeCell ref="G56:H56"/>
    <mergeCell ref="G57:H57"/>
    <mergeCell ref="K49:L49"/>
    <mergeCell ref="E49:F49"/>
    <mergeCell ref="I49:J49"/>
    <mergeCell ref="G49:H49"/>
    <mergeCell ref="G50:H50"/>
    <mergeCell ref="A59:B59"/>
    <mergeCell ref="E50:F50"/>
    <mergeCell ref="E51:F51"/>
    <mergeCell ref="E52:F52"/>
    <mergeCell ref="E53:F53"/>
    <mergeCell ref="E55:F55"/>
    <mergeCell ref="E56:F56"/>
    <mergeCell ref="E57:F57"/>
    <mergeCell ref="E54:F54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58" workbookViewId="0">
      <selection activeCell="Q91" sqref="Q91"/>
    </sheetView>
  </sheetViews>
  <sheetFormatPr defaultRowHeight="14.25"/>
  <cols>
    <col min="2" max="2" width="13.75" customWidth="1"/>
  </cols>
  <sheetData>
    <row r="1" spans="1:10" ht="24">
      <c r="A1" s="152" t="s">
        <v>333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>
      <c r="A2" s="184" t="s">
        <v>0</v>
      </c>
      <c r="B2" s="184" t="s">
        <v>4</v>
      </c>
      <c r="C2" s="184" t="s">
        <v>5</v>
      </c>
      <c r="D2" s="177" t="s">
        <v>170</v>
      </c>
      <c r="E2" s="178"/>
      <c r="F2" s="179"/>
      <c r="G2" s="177" t="s">
        <v>171</v>
      </c>
      <c r="H2" s="178"/>
      <c r="I2" s="179"/>
      <c r="J2" s="180" t="s">
        <v>172</v>
      </c>
    </row>
    <row r="3" spans="1:10" ht="27">
      <c r="A3" s="185"/>
      <c r="B3" s="185"/>
      <c r="C3" s="185"/>
      <c r="D3" s="109" t="s">
        <v>6</v>
      </c>
      <c r="E3" s="110" t="s">
        <v>7</v>
      </c>
      <c r="F3" s="111" t="s">
        <v>235</v>
      </c>
      <c r="G3" s="109" t="s">
        <v>6</v>
      </c>
      <c r="H3" s="110" t="s">
        <v>7</v>
      </c>
      <c r="I3" s="111" t="s">
        <v>235</v>
      </c>
      <c r="J3" s="181"/>
    </row>
    <row r="4" spans="1:10" ht="27">
      <c r="A4" s="122"/>
      <c r="B4" s="123" t="s">
        <v>236</v>
      </c>
      <c r="C4" s="122"/>
      <c r="D4" s="119"/>
      <c r="E4" s="122"/>
      <c r="F4" s="119">
        <v>40.218702263075002</v>
      </c>
      <c r="G4" s="119"/>
      <c r="H4" s="122"/>
      <c r="I4" s="119">
        <v>38.244714576249997</v>
      </c>
      <c r="J4" s="112">
        <v>-1.973987686825005</v>
      </c>
    </row>
    <row r="5" spans="1:10" ht="30">
      <c r="A5" s="115" t="s">
        <v>18</v>
      </c>
      <c r="B5" s="115" t="s">
        <v>237</v>
      </c>
      <c r="C5" s="115"/>
      <c r="D5" s="116"/>
      <c r="E5" s="115"/>
      <c r="F5" s="116">
        <v>25.241142960000001</v>
      </c>
      <c r="G5" s="116"/>
      <c r="H5" s="115"/>
      <c r="I5" s="116">
        <v>23.995300959999998</v>
      </c>
      <c r="J5" s="114">
        <v>-1.2458420000000032</v>
      </c>
    </row>
    <row r="6" spans="1:10" ht="30">
      <c r="A6" s="115">
        <v>1</v>
      </c>
      <c r="B6" s="115" t="s">
        <v>238</v>
      </c>
      <c r="C6" s="115" t="s">
        <v>239</v>
      </c>
      <c r="D6" s="116">
        <v>137.19999999999999</v>
      </c>
      <c r="E6" s="116">
        <v>440.5</v>
      </c>
      <c r="F6" s="116">
        <v>6.04366</v>
      </c>
      <c r="G6" s="116">
        <v>137.19999999999999</v>
      </c>
      <c r="H6" s="116">
        <v>420</v>
      </c>
      <c r="I6" s="116">
        <v>5.76</v>
      </c>
      <c r="J6" s="114">
        <v>-0.28366000000000025</v>
      </c>
    </row>
    <row r="7" spans="1:10" ht="30">
      <c r="A7" s="115">
        <v>2</v>
      </c>
      <c r="B7" s="115" t="s">
        <v>240</v>
      </c>
      <c r="C7" s="115" t="s">
        <v>239</v>
      </c>
      <c r="D7" s="116">
        <v>130.9</v>
      </c>
      <c r="E7" s="116">
        <v>440.5</v>
      </c>
      <c r="F7" s="116">
        <v>5.7661450000000007</v>
      </c>
      <c r="G7" s="116">
        <v>130.9</v>
      </c>
      <c r="H7" s="116">
        <v>420</v>
      </c>
      <c r="I7" s="116">
        <v>5.4977999999999998</v>
      </c>
      <c r="J7" s="114">
        <v>-0.26834500000000094</v>
      </c>
    </row>
    <row r="8" spans="1:10" ht="27">
      <c r="A8" s="115">
        <v>3</v>
      </c>
      <c r="B8" s="118" t="s">
        <v>241</v>
      </c>
      <c r="C8" s="115" t="s">
        <v>239</v>
      </c>
      <c r="D8" s="116">
        <v>46.2</v>
      </c>
      <c r="E8" s="116">
        <v>211.2</v>
      </c>
      <c r="F8" s="116">
        <v>0.97574400000000006</v>
      </c>
      <c r="G8" s="116">
        <v>46.2</v>
      </c>
      <c r="H8" s="116">
        <v>201.52</v>
      </c>
      <c r="I8" s="116">
        <v>0.93102240000000003</v>
      </c>
      <c r="J8" s="114">
        <v>-4.4721600000000028E-2</v>
      </c>
    </row>
    <row r="9" spans="1:10" ht="27">
      <c r="A9" s="115">
        <v>4</v>
      </c>
      <c r="B9" s="118" t="s">
        <v>242</v>
      </c>
      <c r="C9" s="115" t="s">
        <v>16</v>
      </c>
      <c r="D9" s="116">
        <v>130.19999999999999</v>
      </c>
      <c r="E9" s="116">
        <v>15.22</v>
      </c>
      <c r="F9" s="116">
        <v>0.19816439999999999</v>
      </c>
      <c r="G9" s="116">
        <v>130.19999999999999</v>
      </c>
      <c r="H9" s="116">
        <v>15.22</v>
      </c>
      <c r="I9" s="116">
        <v>0.19816439999999999</v>
      </c>
      <c r="J9" s="114">
        <v>0</v>
      </c>
    </row>
    <row r="10" spans="1:10" ht="30">
      <c r="A10" s="115">
        <v>5</v>
      </c>
      <c r="B10" s="115" t="s">
        <v>243</v>
      </c>
      <c r="C10" s="115" t="s">
        <v>16</v>
      </c>
      <c r="D10" s="116">
        <v>197.39999999999998</v>
      </c>
      <c r="E10" s="116">
        <v>36.49</v>
      </c>
      <c r="F10" s="116">
        <v>0.72031259999999997</v>
      </c>
      <c r="G10" s="116">
        <v>197.39999999999998</v>
      </c>
      <c r="H10" s="116">
        <v>36.49</v>
      </c>
      <c r="I10" s="116">
        <v>0.72031259999999997</v>
      </c>
      <c r="J10" s="114">
        <v>0</v>
      </c>
    </row>
    <row r="11" spans="1:10" ht="15">
      <c r="A11" s="115">
        <v>6</v>
      </c>
      <c r="B11" s="118" t="s">
        <v>244</v>
      </c>
      <c r="C11" s="115" t="s">
        <v>239</v>
      </c>
      <c r="D11" s="116">
        <v>268.10000000000002</v>
      </c>
      <c r="E11" s="116">
        <v>53.92</v>
      </c>
      <c r="F11" s="116">
        <v>1.4455952000000001</v>
      </c>
      <c r="G11" s="116">
        <v>268.10000000000002</v>
      </c>
      <c r="H11" s="116">
        <v>53.58</v>
      </c>
      <c r="I11" s="116">
        <v>1.4364798000000001</v>
      </c>
      <c r="J11" s="114">
        <v>-9.1153999999999957E-3</v>
      </c>
    </row>
    <row r="12" spans="1:10" ht="27">
      <c r="A12" s="125">
        <v>7</v>
      </c>
      <c r="B12" s="126" t="s">
        <v>245</v>
      </c>
      <c r="C12" s="125" t="s">
        <v>239</v>
      </c>
      <c r="D12" s="127">
        <v>433.76</v>
      </c>
      <c r="E12" s="117">
        <v>222.03</v>
      </c>
      <c r="F12" s="117">
        <v>9.6300000000000008</v>
      </c>
      <c r="G12" s="127">
        <v>433.76</v>
      </c>
      <c r="H12" s="117">
        <v>207.26</v>
      </c>
      <c r="I12" s="117">
        <v>8.99</v>
      </c>
      <c r="J12" s="114">
        <v>-0.64000000000000057</v>
      </c>
    </row>
    <row r="13" spans="1:10" ht="27">
      <c r="A13" s="115">
        <v>8</v>
      </c>
      <c r="B13" s="118" t="s">
        <v>246</v>
      </c>
      <c r="C13" s="115" t="s">
        <v>9</v>
      </c>
      <c r="D13" s="116">
        <v>57.12</v>
      </c>
      <c r="E13" s="116">
        <v>15.48</v>
      </c>
      <c r="F13" s="116">
        <v>8.8421759999999988E-2</v>
      </c>
      <c r="G13" s="116">
        <v>57.12</v>
      </c>
      <c r="H13" s="116">
        <v>15.48</v>
      </c>
      <c r="I13" s="116">
        <v>8.8421759999999988E-2</v>
      </c>
      <c r="J13" s="114">
        <v>0</v>
      </c>
    </row>
    <row r="14" spans="1:10" ht="15">
      <c r="A14" s="115">
        <v>9</v>
      </c>
      <c r="B14" s="118" t="s">
        <v>247</v>
      </c>
      <c r="C14" s="115" t="s">
        <v>16</v>
      </c>
      <c r="D14" s="116">
        <v>350</v>
      </c>
      <c r="E14" s="116">
        <v>10.66</v>
      </c>
      <c r="F14" s="116">
        <v>0.37309999999999999</v>
      </c>
      <c r="G14" s="116">
        <v>350</v>
      </c>
      <c r="H14" s="116">
        <v>10.66</v>
      </c>
      <c r="I14" s="116">
        <v>0.37309999999999999</v>
      </c>
      <c r="J14" s="114">
        <v>0</v>
      </c>
    </row>
    <row r="15" spans="1:10" ht="15">
      <c r="A15" s="118" t="s">
        <v>19</v>
      </c>
      <c r="B15" s="115" t="s">
        <v>248</v>
      </c>
      <c r="C15" s="115"/>
      <c r="D15" s="116"/>
      <c r="E15" s="115"/>
      <c r="F15" s="116">
        <v>7.3081742400000014</v>
      </c>
      <c r="G15" s="116"/>
      <c r="H15" s="115"/>
      <c r="I15" s="116">
        <v>7.0062652800000009</v>
      </c>
      <c r="J15" s="114">
        <v>-0.30190896000000045</v>
      </c>
    </row>
    <row r="16" spans="1:10" ht="27">
      <c r="A16" s="115">
        <v>1</v>
      </c>
      <c r="B16" s="118" t="s">
        <v>249</v>
      </c>
      <c r="C16" s="115" t="s">
        <v>239</v>
      </c>
      <c r="D16" s="116">
        <v>26.999999999999996</v>
      </c>
      <c r="E16" s="116">
        <v>20.99</v>
      </c>
      <c r="F16" s="116">
        <v>5.6672999999999987E-2</v>
      </c>
      <c r="G16" s="116">
        <v>26.999999999999996</v>
      </c>
      <c r="H16" s="116">
        <v>14.17</v>
      </c>
      <c r="I16" s="116">
        <v>3.8258999999999994E-2</v>
      </c>
      <c r="J16" s="114">
        <v>-1.8413999999999993E-2</v>
      </c>
    </row>
    <row r="17" spans="1:10" ht="15">
      <c r="A17" s="115">
        <v>2</v>
      </c>
      <c r="B17" s="115" t="s">
        <v>250</v>
      </c>
      <c r="C17" s="115" t="s">
        <v>239</v>
      </c>
      <c r="D17" s="116">
        <v>53.999999999999993</v>
      </c>
      <c r="E17" s="116">
        <v>7.25</v>
      </c>
      <c r="F17" s="116">
        <v>3.9149999999999997E-2</v>
      </c>
      <c r="G17" s="116">
        <v>53.999999999999993</v>
      </c>
      <c r="H17" s="116">
        <v>7.25</v>
      </c>
      <c r="I17" s="116">
        <v>3.9149999999999997E-2</v>
      </c>
      <c r="J17" s="114">
        <v>0</v>
      </c>
    </row>
    <row r="18" spans="1:10" ht="15">
      <c r="A18" s="115">
        <v>3</v>
      </c>
      <c r="B18" s="118" t="s">
        <v>251</v>
      </c>
      <c r="C18" s="115" t="s">
        <v>239</v>
      </c>
      <c r="D18" s="116">
        <v>53.999999999999993</v>
      </c>
      <c r="E18" s="116">
        <v>35</v>
      </c>
      <c r="F18" s="116">
        <v>0.18899999999999997</v>
      </c>
      <c r="G18" s="116">
        <v>53.999999999999993</v>
      </c>
      <c r="H18" s="116">
        <v>35</v>
      </c>
      <c r="I18" s="116">
        <v>0.18899999999999997</v>
      </c>
      <c r="J18" s="114">
        <v>0</v>
      </c>
    </row>
    <row r="19" spans="1:10" ht="30">
      <c r="A19" s="115">
        <v>4</v>
      </c>
      <c r="B19" s="115" t="s">
        <v>238</v>
      </c>
      <c r="C19" s="115" t="s">
        <v>239</v>
      </c>
      <c r="D19" s="116">
        <v>95.58</v>
      </c>
      <c r="E19" s="116">
        <v>440.5</v>
      </c>
      <c r="F19" s="116">
        <v>4.210299</v>
      </c>
      <c r="G19" s="116">
        <v>95.58</v>
      </c>
      <c r="H19" s="116">
        <v>420</v>
      </c>
      <c r="I19" s="116">
        <v>4.0143599999999999</v>
      </c>
      <c r="J19" s="114">
        <v>-0.19593900000000009</v>
      </c>
    </row>
    <row r="20" spans="1:10" ht="30">
      <c r="A20" s="125">
        <v>5</v>
      </c>
      <c r="B20" s="125" t="s">
        <v>252</v>
      </c>
      <c r="C20" s="125" t="s">
        <v>239</v>
      </c>
      <c r="D20" s="117">
        <v>28.080000000000002</v>
      </c>
      <c r="E20" s="117">
        <v>440.5</v>
      </c>
      <c r="F20" s="117">
        <v>1.2369240000000001</v>
      </c>
      <c r="G20" s="117">
        <v>28.080000000000002</v>
      </c>
      <c r="H20" s="117">
        <v>420</v>
      </c>
      <c r="I20" s="117">
        <v>1.17936</v>
      </c>
      <c r="J20" s="114">
        <v>-5.7564000000000171E-2</v>
      </c>
    </row>
    <row r="21" spans="1:10" ht="27">
      <c r="A21" s="115">
        <v>6</v>
      </c>
      <c r="B21" s="118" t="s">
        <v>241</v>
      </c>
      <c r="C21" s="115" t="s">
        <v>239</v>
      </c>
      <c r="D21" s="116">
        <v>26.64</v>
      </c>
      <c r="E21" s="116">
        <v>211.2</v>
      </c>
      <c r="F21" s="116">
        <v>0.56263679999999994</v>
      </c>
      <c r="G21" s="116">
        <v>26.64</v>
      </c>
      <c r="H21" s="116">
        <v>201.52</v>
      </c>
      <c r="I21" s="116">
        <v>0.53684927999999998</v>
      </c>
      <c r="J21" s="114">
        <v>-2.5787519999999953E-2</v>
      </c>
    </row>
    <row r="22" spans="1:10" ht="15">
      <c r="A22" s="115">
        <v>7</v>
      </c>
      <c r="B22" s="118" t="s">
        <v>244</v>
      </c>
      <c r="C22" s="115" t="s">
        <v>239</v>
      </c>
      <c r="D22" s="116">
        <v>123.66</v>
      </c>
      <c r="E22" s="116">
        <v>53.92</v>
      </c>
      <c r="F22" s="116">
        <v>0.66677471999999993</v>
      </c>
      <c r="G22" s="116">
        <v>123.66</v>
      </c>
      <c r="H22" s="116">
        <v>53.58</v>
      </c>
      <c r="I22" s="116">
        <v>0.66257027999999996</v>
      </c>
      <c r="J22" s="114">
        <v>-4.204439999999976E-3</v>
      </c>
    </row>
    <row r="23" spans="1:10" ht="27">
      <c r="A23" s="115">
        <v>8</v>
      </c>
      <c r="B23" s="118" t="s">
        <v>246</v>
      </c>
      <c r="C23" s="115" t="s">
        <v>9</v>
      </c>
      <c r="D23" s="116">
        <v>56.64</v>
      </c>
      <c r="E23" s="116">
        <v>15.48</v>
      </c>
      <c r="F23" s="116">
        <v>8.7678720000000002E-2</v>
      </c>
      <c r="G23" s="116">
        <v>56.64</v>
      </c>
      <c r="H23" s="116">
        <v>15.48</v>
      </c>
      <c r="I23" s="116">
        <v>8.7678720000000002E-2</v>
      </c>
      <c r="J23" s="114">
        <v>0</v>
      </c>
    </row>
    <row r="24" spans="1:10" ht="15">
      <c r="A24" s="115">
        <v>9</v>
      </c>
      <c r="B24" s="118" t="s">
        <v>247</v>
      </c>
      <c r="C24" s="115" t="s">
        <v>16</v>
      </c>
      <c r="D24" s="116">
        <v>243</v>
      </c>
      <c r="E24" s="116">
        <v>10.66</v>
      </c>
      <c r="F24" s="116">
        <v>0.25903799999999999</v>
      </c>
      <c r="G24" s="116">
        <v>243</v>
      </c>
      <c r="H24" s="116">
        <v>10.66</v>
      </c>
      <c r="I24" s="116">
        <v>0.25903799999999999</v>
      </c>
      <c r="J24" s="114">
        <v>0</v>
      </c>
    </row>
    <row r="25" spans="1:10" ht="15">
      <c r="A25" s="118" t="s">
        <v>20</v>
      </c>
      <c r="B25" s="115" t="s">
        <v>253</v>
      </c>
      <c r="C25" s="115"/>
      <c r="D25" s="116"/>
      <c r="E25" s="115"/>
      <c r="F25" s="116">
        <v>4.6453280049999996</v>
      </c>
      <c r="G25" s="116"/>
      <c r="H25" s="115"/>
      <c r="I25" s="116">
        <v>4.3459555099999987</v>
      </c>
      <c r="J25" s="114">
        <v>-0.29937249500000096</v>
      </c>
    </row>
    <row r="26" spans="1:10" ht="27">
      <c r="A26" s="115">
        <v>1</v>
      </c>
      <c r="B26" s="118" t="s">
        <v>249</v>
      </c>
      <c r="C26" s="115" t="s">
        <v>239</v>
      </c>
      <c r="D26" s="116">
        <v>15</v>
      </c>
      <c r="E26" s="116">
        <v>20.99</v>
      </c>
      <c r="F26" s="116">
        <v>3.1484999999999999E-2</v>
      </c>
      <c r="G26" s="116">
        <v>15</v>
      </c>
      <c r="H26" s="116">
        <v>14.17</v>
      </c>
      <c r="I26" s="116">
        <v>2.1255E-2</v>
      </c>
      <c r="J26" s="114">
        <v>-1.023E-2</v>
      </c>
    </row>
    <row r="27" spans="1:10" ht="15">
      <c r="A27" s="115">
        <v>2</v>
      </c>
      <c r="B27" s="115" t="s">
        <v>250</v>
      </c>
      <c r="C27" s="115" t="s">
        <v>239</v>
      </c>
      <c r="D27" s="116">
        <v>30</v>
      </c>
      <c r="E27" s="116">
        <v>7.25</v>
      </c>
      <c r="F27" s="116">
        <v>2.1749999999999999E-2</v>
      </c>
      <c r="G27" s="116">
        <v>30</v>
      </c>
      <c r="H27" s="116">
        <v>7.25</v>
      </c>
      <c r="I27" s="116">
        <v>2.1749999999999999E-2</v>
      </c>
      <c r="J27" s="114">
        <v>0</v>
      </c>
    </row>
    <row r="28" spans="1:10" ht="15">
      <c r="A28" s="115">
        <v>3</v>
      </c>
      <c r="B28" s="118" t="s">
        <v>251</v>
      </c>
      <c r="C28" s="115" t="s">
        <v>239</v>
      </c>
      <c r="D28" s="116">
        <v>30</v>
      </c>
      <c r="E28" s="116">
        <v>35</v>
      </c>
      <c r="F28" s="116">
        <v>0.105</v>
      </c>
      <c r="G28" s="116">
        <v>30</v>
      </c>
      <c r="H28" s="116">
        <v>35</v>
      </c>
      <c r="I28" s="116">
        <v>0.105</v>
      </c>
      <c r="J28" s="114">
        <v>0</v>
      </c>
    </row>
    <row r="29" spans="1:10" ht="27">
      <c r="A29" s="115">
        <v>4</v>
      </c>
      <c r="B29" s="118" t="s">
        <v>254</v>
      </c>
      <c r="C29" s="115" t="s">
        <v>239</v>
      </c>
      <c r="D29" s="116">
        <v>264.01499999999999</v>
      </c>
      <c r="E29" s="116">
        <v>33.43</v>
      </c>
      <c r="F29" s="116">
        <v>0.882602145</v>
      </c>
      <c r="G29" s="116">
        <v>264.01499999999999</v>
      </c>
      <c r="H29" s="116">
        <v>28.5</v>
      </c>
      <c r="I29" s="116">
        <v>0.75244274999999994</v>
      </c>
      <c r="J29" s="114">
        <v>-0.13015939500000007</v>
      </c>
    </row>
    <row r="30" spans="1:10" ht="30">
      <c r="A30" s="115">
        <v>5</v>
      </c>
      <c r="B30" s="115" t="s">
        <v>255</v>
      </c>
      <c r="C30" s="115" t="s">
        <v>239</v>
      </c>
      <c r="D30" s="116">
        <v>11.399999999999999</v>
      </c>
      <c r="E30" s="116">
        <v>440.5</v>
      </c>
      <c r="F30" s="116">
        <v>0.50217000000000001</v>
      </c>
      <c r="G30" s="116">
        <v>11.399999999999999</v>
      </c>
      <c r="H30" s="116">
        <v>420</v>
      </c>
      <c r="I30" s="116">
        <v>0.47879999999999989</v>
      </c>
      <c r="J30" s="114">
        <v>-2.3370000000000113E-2</v>
      </c>
    </row>
    <row r="31" spans="1:10" ht="30">
      <c r="A31" s="115">
        <v>6</v>
      </c>
      <c r="B31" s="115" t="s">
        <v>238</v>
      </c>
      <c r="C31" s="115" t="s">
        <v>239</v>
      </c>
      <c r="D31" s="116">
        <v>46.649999999999991</v>
      </c>
      <c r="E31" s="116">
        <v>440.5</v>
      </c>
      <c r="F31" s="116">
        <v>2.0549324999999996</v>
      </c>
      <c r="G31" s="116">
        <v>46.649999999999991</v>
      </c>
      <c r="H31" s="116">
        <v>420</v>
      </c>
      <c r="I31" s="116">
        <v>1.9592999999999996</v>
      </c>
      <c r="J31" s="114">
        <v>-9.5632500000000009E-2</v>
      </c>
    </row>
    <row r="32" spans="1:10" ht="30">
      <c r="A32" s="115">
        <v>7</v>
      </c>
      <c r="B32" s="115" t="s">
        <v>240</v>
      </c>
      <c r="C32" s="115" t="s">
        <v>239</v>
      </c>
      <c r="D32" s="116">
        <v>18.700000000000003</v>
      </c>
      <c r="E32" s="116">
        <v>440.5</v>
      </c>
      <c r="F32" s="116">
        <v>0.82373499999999999</v>
      </c>
      <c r="G32" s="116">
        <v>18.700000000000003</v>
      </c>
      <c r="H32" s="116">
        <v>420</v>
      </c>
      <c r="I32" s="116">
        <v>0.7854000000000001</v>
      </c>
      <c r="J32" s="114">
        <v>-3.8334999999999897E-2</v>
      </c>
    </row>
    <row r="33" spans="1:10" ht="27">
      <c r="A33" s="115">
        <v>8</v>
      </c>
      <c r="B33" s="118" t="s">
        <v>241</v>
      </c>
      <c r="C33" s="115" t="s">
        <v>239</v>
      </c>
      <c r="D33" s="116">
        <v>1.7000000000000002</v>
      </c>
      <c r="E33" s="116">
        <v>211.2</v>
      </c>
      <c r="F33" s="116">
        <v>3.5904000000000005E-2</v>
      </c>
      <c r="G33" s="116">
        <v>1.7000000000000002</v>
      </c>
      <c r="H33" s="116">
        <v>201.52</v>
      </c>
      <c r="I33" s="116">
        <v>3.4258400000000008E-2</v>
      </c>
      <c r="J33" s="114">
        <v>-1.6455999999999971E-3</v>
      </c>
    </row>
    <row r="34" spans="1:10" ht="27">
      <c r="A34" s="115">
        <v>9</v>
      </c>
      <c r="B34" s="118" t="s">
        <v>246</v>
      </c>
      <c r="C34" s="115" t="s">
        <v>9</v>
      </c>
      <c r="D34" s="116">
        <v>28.32</v>
      </c>
      <c r="E34" s="116">
        <v>15.48</v>
      </c>
      <c r="F34" s="116">
        <v>4.3839360000000001E-2</v>
      </c>
      <c r="G34" s="116">
        <v>28.32</v>
      </c>
      <c r="H34" s="116">
        <v>15.48</v>
      </c>
      <c r="I34" s="116">
        <v>4.3839360000000001E-2</v>
      </c>
      <c r="J34" s="114">
        <v>0</v>
      </c>
    </row>
    <row r="35" spans="1:10" ht="15">
      <c r="A35" s="115">
        <v>10</v>
      </c>
      <c r="B35" s="118" t="s">
        <v>247</v>
      </c>
      <c r="C35" s="115" t="s">
        <v>16</v>
      </c>
      <c r="D35" s="116">
        <v>135</v>
      </c>
      <c r="E35" s="116">
        <v>10.66</v>
      </c>
      <c r="F35" s="116">
        <v>0.14390999999999998</v>
      </c>
      <c r="G35" s="116">
        <v>135</v>
      </c>
      <c r="H35" s="116">
        <v>10.66</v>
      </c>
      <c r="I35" s="116">
        <v>0.14390999999999998</v>
      </c>
      <c r="J35" s="114">
        <v>0</v>
      </c>
    </row>
    <row r="36" spans="1:10" ht="15">
      <c r="A36" s="118" t="s">
        <v>21</v>
      </c>
      <c r="B36" s="115" t="s">
        <v>256</v>
      </c>
      <c r="C36" s="115"/>
      <c r="D36" s="116"/>
      <c r="E36" s="115"/>
      <c r="F36" s="116">
        <v>2.4296919999999997</v>
      </c>
      <c r="G36" s="116"/>
      <c r="H36" s="115"/>
      <c r="I36" s="116">
        <v>2.3319999999999994</v>
      </c>
      <c r="J36" s="114">
        <v>-9.7692000000000334E-2</v>
      </c>
    </row>
    <row r="37" spans="1:10" ht="30">
      <c r="A37" s="115">
        <v>1</v>
      </c>
      <c r="B37" s="115" t="s">
        <v>238</v>
      </c>
      <c r="C37" s="115" t="s">
        <v>239</v>
      </c>
      <c r="D37" s="116">
        <v>42</v>
      </c>
      <c r="E37" s="116">
        <v>440.5</v>
      </c>
      <c r="F37" s="116">
        <v>1.8501000000000001</v>
      </c>
      <c r="G37" s="116">
        <v>42</v>
      </c>
      <c r="H37" s="116">
        <v>420</v>
      </c>
      <c r="I37" s="116">
        <v>1.764</v>
      </c>
      <c r="J37" s="114">
        <v>-8.6100000000000065E-2</v>
      </c>
    </row>
    <row r="38" spans="1:10" ht="27">
      <c r="A38" s="115">
        <v>2</v>
      </c>
      <c r="B38" s="118" t="s">
        <v>241</v>
      </c>
      <c r="C38" s="115" t="s">
        <v>239</v>
      </c>
      <c r="D38" s="116">
        <v>10.5</v>
      </c>
      <c r="E38" s="116">
        <v>211.2</v>
      </c>
      <c r="F38" s="116">
        <v>0.22175999999999998</v>
      </c>
      <c r="G38" s="116">
        <v>10.5</v>
      </c>
      <c r="H38" s="116">
        <v>201.52</v>
      </c>
      <c r="I38" s="116">
        <v>0.21159600000000001</v>
      </c>
      <c r="J38" s="114">
        <v>-1.0163999999999979E-2</v>
      </c>
    </row>
    <row r="39" spans="1:10" ht="15">
      <c r="A39" s="115">
        <v>3</v>
      </c>
      <c r="B39" s="118" t="s">
        <v>244</v>
      </c>
      <c r="C39" s="115" t="s">
        <v>239</v>
      </c>
      <c r="D39" s="116">
        <v>42</v>
      </c>
      <c r="E39" s="116">
        <v>53.92</v>
      </c>
      <c r="F39" s="116">
        <v>0.226464</v>
      </c>
      <c r="G39" s="116">
        <v>42</v>
      </c>
      <c r="H39" s="116">
        <v>53.58</v>
      </c>
      <c r="I39" s="116">
        <v>0.22503600000000001</v>
      </c>
      <c r="J39" s="114">
        <v>-1.4279999999999848E-3</v>
      </c>
    </row>
    <row r="40" spans="1:10" ht="27">
      <c r="A40" s="115">
        <v>4</v>
      </c>
      <c r="B40" s="118" t="s">
        <v>246</v>
      </c>
      <c r="C40" s="115" t="s">
        <v>9</v>
      </c>
      <c r="D40" s="116">
        <v>16</v>
      </c>
      <c r="E40" s="116">
        <v>15.48</v>
      </c>
      <c r="F40" s="116">
        <v>2.4768000000000002E-2</v>
      </c>
      <c r="G40" s="116">
        <v>16</v>
      </c>
      <c r="H40" s="116">
        <v>15.48</v>
      </c>
      <c r="I40" s="116">
        <v>2.4768000000000002E-2</v>
      </c>
      <c r="J40" s="114">
        <v>0</v>
      </c>
    </row>
    <row r="41" spans="1:10" ht="15">
      <c r="A41" s="115">
        <v>5</v>
      </c>
      <c r="B41" s="118" t="s">
        <v>247</v>
      </c>
      <c r="C41" s="115" t="s">
        <v>16</v>
      </c>
      <c r="D41" s="116">
        <v>100</v>
      </c>
      <c r="E41" s="116">
        <v>10.66</v>
      </c>
      <c r="F41" s="116">
        <v>0.1066</v>
      </c>
      <c r="G41" s="116">
        <v>100</v>
      </c>
      <c r="H41" s="116">
        <v>10.66</v>
      </c>
      <c r="I41" s="116">
        <v>0.1066</v>
      </c>
      <c r="J41" s="114">
        <v>0</v>
      </c>
    </row>
    <row r="42" spans="1:10" ht="15">
      <c r="A42" s="118" t="s">
        <v>22</v>
      </c>
      <c r="B42" s="118" t="s">
        <v>10</v>
      </c>
      <c r="C42" s="115" t="s">
        <v>112</v>
      </c>
      <c r="D42" s="116">
        <v>1.5</v>
      </c>
      <c r="E42" s="116">
        <v>396243.37205000001</v>
      </c>
      <c r="F42" s="116">
        <v>0.59436505807500006</v>
      </c>
      <c r="G42" s="116">
        <v>1.5</v>
      </c>
      <c r="H42" s="116">
        <v>376795.21749999997</v>
      </c>
      <c r="I42" s="116">
        <v>0.56519282625</v>
      </c>
      <c r="J42" s="114">
        <v>-2.9172231825000061E-2</v>
      </c>
    </row>
    <row r="43" spans="1:10" ht="27">
      <c r="A43" s="128"/>
      <c r="B43" s="124" t="s">
        <v>257</v>
      </c>
      <c r="C43" s="128"/>
      <c r="D43" s="129"/>
      <c r="E43" s="130"/>
      <c r="F43" s="129">
        <v>36.28498438840144</v>
      </c>
      <c r="G43" s="129"/>
      <c r="H43" s="130"/>
      <c r="I43" s="129">
        <v>32.049999999999997</v>
      </c>
      <c r="J43" s="112">
        <v>-4.2349843884014433</v>
      </c>
    </row>
    <row r="44" spans="1:10" ht="27">
      <c r="A44" s="131" t="s">
        <v>18</v>
      </c>
      <c r="B44" s="120" t="s">
        <v>258</v>
      </c>
      <c r="C44" s="132"/>
      <c r="D44" s="131"/>
      <c r="E44" s="131"/>
      <c r="F44" s="133">
        <v>21.087</v>
      </c>
      <c r="G44" s="131"/>
      <c r="H44" s="131"/>
      <c r="I44" s="133">
        <v>20.355</v>
      </c>
      <c r="J44" s="114">
        <v>-0.73199999999999932</v>
      </c>
    </row>
    <row r="45" spans="1:10" ht="40.5">
      <c r="A45" s="134">
        <v>1</v>
      </c>
      <c r="B45" s="121" t="s">
        <v>259</v>
      </c>
      <c r="C45" s="118" t="s">
        <v>260</v>
      </c>
      <c r="D45" s="116">
        <v>101</v>
      </c>
      <c r="E45" s="116">
        <v>750</v>
      </c>
      <c r="F45" s="116">
        <v>7.5750000000000002</v>
      </c>
      <c r="G45" s="116">
        <v>101</v>
      </c>
      <c r="H45" s="116">
        <v>750</v>
      </c>
      <c r="I45" s="116">
        <v>7.5750000000000002</v>
      </c>
      <c r="J45" s="114">
        <v>0</v>
      </c>
    </row>
    <row r="46" spans="1:10" ht="40.5">
      <c r="A46" s="134">
        <v>2</v>
      </c>
      <c r="B46" s="121" t="s">
        <v>261</v>
      </c>
      <c r="C46" s="118" t="s">
        <v>260</v>
      </c>
      <c r="D46" s="116">
        <v>70</v>
      </c>
      <c r="E46" s="116">
        <v>200</v>
      </c>
      <c r="F46" s="116">
        <v>1.4</v>
      </c>
      <c r="G46" s="116">
        <v>70</v>
      </c>
      <c r="H46" s="116">
        <v>150</v>
      </c>
      <c r="I46" s="116">
        <v>1.05</v>
      </c>
      <c r="J46" s="114">
        <v>-0.34999999999999987</v>
      </c>
    </row>
    <row r="47" spans="1:10" ht="40.5">
      <c r="A47" s="134">
        <v>3</v>
      </c>
      <c r="B47" s="121" t="s">
        <v>262</v>
      </c>
      <c r="C47" s="118" t="s">
        <v>260</v>
      </c>
      <c r="D47" s="116">
        <v>38</v>
      </c>
      <c r="E47" s="116">
        <v>200</v>
      </c>
      <c r="F47" s="116">
        <v>0.76</v>
      </c>
      <c r="G47" s="116">
        <v>38</v>
      </c>
      <c r="H47" s="116">
        <v>150</v>
      </c>
      <c r="I47" s="116">
        <v>0.56999999999999995</v>
      </c>
      <c r="J47" s="114">
        <v>-0.19000000000000006</v>
      </c>
    </row>
    <row r="48" spans="1:10" ht="15">
      <c r="A48" s="134">
        <v>4</v>
      </c>
      <c r="B48" s="121" t="s">
        <v>263</v>
      </c>
      <c r="C48" s="115" t="s">
        <v>16</v>
      </c>
      <c r="D48" s="116">
        <v>240</v>
      </c>
      <c r="E48" s="116">
        <v>18</v>
      </c>
      <c r="F48" s="116">
        <v>0.432</v>
      </c>
      <c r="G48" s="116">
        <v>240</v>
      </c>
      <c r="H48" s="116">
        <v>12</v>
      </c>
      <c r="I48" s="116">
        <v>0.28799999999999998</v>
      </c>
      <c r="J48" s="114">
        <v>-0.14400000000000002</v>
      </c>
    </row>
    <row r="49" spans="1:10" ht="15">
      <c r="A49" s="134">
        <v>5</v>
      </c>
      <c r="B49" s="135" t="s">
        <v>264</v>
      </c>
      <c r="C49" s="115" t="s">
        <v>16</v>
      </c>
      <c r="D49" s="116">
        <v>240</v>
      </c>
      <c r="E49" s="116">
        <v>5</v>
      </c>
      <c r="F49" s="116">
        <v>0.12</v>
      </c>
      <c r="G49" s="116">
        <v>240</v>
      </c>
      <c r="H49" s="116">
        <v>3</v>
      </c>
      <c r="I49" s="116">
        <v>7.1999999999999995E-2</v>
      </c>
      <c r="J49" s="114">
        <v>-4.8000000000000001E-2</v>
      </c>
    </row>
    <row r="50" spans="1:10" ht="15">
      <c r="A50" s="134">
        <v>6</v>
      </c>
      <c r="B50" s="121" t="s">
        <v>265</v>
      </c>
      <c r="C50" s="115" t="s">
        <v>239</v>
      </c>
      <c r="D50" s="116">
        <v>360</v>
      </c>
      <c r="E50" s="116">
        <v>300</v>
      </c>
      <c r="F50" s="116">
        <v>10.8</v>
      </c>
      <c r="G50" s="116">
        <v>360</v>
      </c>
      <c r="H50" s="116">
        <v>300</v>
      </c>
      <c r="I50" s="116">
        <v>10.8</v>
      </c>
      <c r="J50" s="114">
        <v>0</v>
      </c>
    </row>
    <row r="51" spans="1:10" ht="27">
      <c r="A51" s="136" t="s">
        <v>19</v>
      </c>
      <c r="B51" s="120" t="s">
        <v>266</v>
      </c>
      <c r="C51" s="115"/>
      <c r="D51" s="137"/>
      <c r="E51" s="116"/>
      <c r="F51" s="116">
        <v>8.0820000000000007</v>
      </c>
      <c r="G51" s="137"/>
      <c r="H51" s="116"/>
      <c r="I51" s="116">
        <v>7.7850000000000001</v>
      </c>
      <c r="J51" s="114">
        <v>-0.2970000000000006</v>
      </c>
    </row>
    <row r="52" spans="1:10" ht="40.5">
      <c r="A52" s="134">
        <v>1</v>
      </c>
      <c r="B52" s="121" t="s">
        <v>259</v>
      </c>
      <c r="C52" s="118" t="s">
        <v>260</v>
      </c>
      <c r="D52" s="116">
        <v>39</v>
      </c>
      <c r="E52" s="116">
        <v>750</v>
      </c>
      <c r="F52" s="116">
        <v>2.9249999999999998</v>
      </c>
      <c r="G52" s="116">
        <v>39</v>
      </c>
      <c r="H52" s="116">
        <v>750</v>
      </c>
      <c r="I52" s="116">
        <v>2.9249999999999998</v>
      </c>
      <c r="J52" s="114">
        <v>0</v>
      </c>
    </row>
    <row r="53" spans="1:10" ht="40.5">
      <c r="A53" s="134">
        <v>2</v>
      </c>
      <c r="B53" s="121" t="s">
        <v>261</v>
      </c>
      <c r="C53" s="118" t="s">
        <v>260</v>
      </c>
      <c r="D53" s="116">
        <v>30</v>
      </c>
      <c r="E53" s="116">
        <v>200</v>
      </c>
      <c r="F53" s="116">
        <v>0.6</v>
      </c>
      <c r="G53" s="116">
        <v>30</v>
      </c>
      <c r="H53" s="116">
        <v>150</v>
      </c>
      <c r="I53" s="116">
        <v>0.45</v>
      </c>
      <c r="J53" s="114">
        <v>-0.14999999999999997</v>
      </c>
    </row>
    <row r="54" spans="1:10" ht="40.5">
      <c r="A54" s="134">
        <v>3</v>
      </c>
      <c r="B54" s="121" t="s">
        <v>262</v>
      </c>
      <c r="C54" s="118" t="s">
        <v>260</v>
      </c>
      <c r="D54" s="116">
        <v>15</v>
      </c>
      <c r="E54" s="116">
        <v>200</v>
      </c>
      <c r="F54" s="116">
        <v>0.3</v>
      </c>
      <c r="G54" s="116">
        <v>15</v>
      </c>
      <c r="H54" s="116">
        <v>150</v>
      </c>
      <c r="I54" s="116">
        <v>0.22500000000000001</v>
      </c>
      <c r="J54" s="114">
        <v>-7.4999999999999983E-2</v>
      </c>
    </row>
    <row r="55" spans="1:10" ht="15">
      <c r="A55" s="134">
        <v>4</v>
      </c>
      <c r="B55" s="121" t="s">
        <v>263</v>
      </c>
      <c r="C55" s="115" t="s">
        <v>16</v>
      </c>
      <c r="D55" s="116">
        <v>90</v>
      </c>
      <c r="E55" s="116">
        <v>18</v>
      </c>
      <c r="F55" s="116">
        <v>0.16200000000000001</v>
      </c>
      <c r="G55" s="116">
        <v>90</v>
      </c>
      <c r="H55" s="116">
        <v>12</v>
      </c>
      <c r="I55" s="116">
        <v>0.108</v>
      </c>
      <c r="J55" s="114">
        <v>-5.4000000000000006E-2</v>
      </c>
    </row>
    <row r="56" spans="1:10" ht="15">
      <c r="A56" s="134">
        <v>5</v>
      </c>
      <c r="B56" s="135" t="s">
        <v>264</v>
      </c>
      <c r="C56" s="115" t="s">
        <v>16</v>
      </c>
      <c r="D56" s="116">
        <v>90</v>
      </c>
      <c r="E56" s="116">
        <v>5</v>
      </c>
      <c r="F56" s="116">
        <v>4.4999999999999998E-2</v>
      </c>
      <c r="G56" s="116">
        <v>90</v>
      </c>
      <c r="H56" s="116">
        <v>3</v>
      </c>
      <c r="I56" s="116">
        <v>2.7E-2</v>
      </c>
      <c r="J56" s="114">
        <v>-1.7999999999999999E-2</v>
      </c>
    </row>
    <row r="57" spans="1:10" ht="15">
      <c r="A57" s="134">
        <v>6</v>
      </c>
      <c r="B57" s="121" t="s">
        <v>265</v>
      </c>
      <c r="C57" s="115" t="s">
        <v>239</v>
      </c>
      <c r="D57" s="116">
        <v>135</v>
      </c>
      <c r="E57" s="116">
        <v>300</v>
      </c>
      <c r="F57" s="116">
        <v>4.05</v>
      </c>
      <c r="G57" s="116">
        <v>135</v>
      </c>
      <c r="H57" s="116">
        <v>300</v>
      </c>
      <c r="I57" s="116">
        <v>4.05</v>
      </c>
      <c r="J57" s="114">
        <v>0</v>
      </c>
    </row>
    <row r="58" spans="1:10" ht="15">
      <c r="A58" s="136" t="s">
        <v>20</v>
      </c>
      <c r="B58" s="121" t="s">
        <v>12</v>
      </c>
      <c r="C58" s="115"/>
      <c r="D58" s="116"/>
      <c r="E58" s="116"/>
      <c r="F58" s="116">
        <v>0.6</v>
      </c>
      <c r="G58" s="116"/>
      <c r="H58" s="116"/>
      <c r="I58" s="116">
        <v>0.3</v>
      </c>
      <c r="J58" s="114">
        <v>-0.3</v>
      </c>
    </row>
    <row r="59" spans="1:10" ht="15">
      <c r="A59" s="134">
        <v>1</v>
      </c>
      <c r="B59" s="121" t="s">
        <v>12</v>
      </c>
      <c r="C59" s="118" t="s">
        <v>116</v>
      </c>
      <c r="D59" s="116">
        <v>30</v>
      </c>
      <c r="E59" s="116">
        <v>200</v>
      </c>
      <c r="F59" s="116">
        <v>0.6</v>
      </c>
      <c r="G59" s="116">
        <v>15</v>
      </c>
      <c r="H59" s="116">
        <v>200</v>
      </c>
      <c r="I59" s="116">
        <v>0.3</v>
      </c>
      <c r="J59" s="114">
        <v>-0.3</v>
      </c>
    </row>
    <row r="60" spans="1:10" ht="15">
      <c r="A60" s="136" t="s">
        <v>21</v>
      </c>
      <c r="B60" s="121" t="s">
        <v>114</v>
      </c>
      <c r="C60" s="115"/>
      <c r="D60" s="116"/>
      <c r="E60" s="116"/>
      <c r="F60" s="116">
        <v>1.2715000000000001</v>
      </c>
      <c r="G60" s="116"/>
      <c r="H60" s="116"/>
      <c r="I60" s="116">
        <v>0.59920000000000007</v>
      </c>
      <c r="J60" s="114">
        <v>-0.67230000000000001</v>
      </c>
    </row>
    <row r="61" spans="1:10" ht="15">
      <c r="A61" s="134">
        <v>1</v>
      </c>
      <c r="B61" s="121" t="s">
        <v>15</v>
      </c>
      <c r="C61" s="115" t="s">
        <v>9</v>
      </c>
      <c r="D61" s="116">
        <v>110</v>
      </c>
      <c r="E61" s="116">
        <v>110</v>
      </c>
      <c r="F61" s="116">
        <v>1.21</v>
      </c>
      <c r="G61" s="116">
        <v>110</v>
      </c>
      <c r="H61" s="116">
        <v>50</v>
      </c>
      <c r="I61" s="116">
        <v>0.55000000000000004</v>
      </c>
      <c r="J61" s="114">
        <v>-0.65999999999999992</v>
      </c>
    </row>
    <row r="62" spans="1:10" ht="15">
      <c r="A62" s="134">
        <v>2</v>
      </c>
      <c r="B62" s="121" t="s">
        <v>117</v>
      </c>
      <c r="C62" s="115" t="s">
        <v>16</v>
      </c>
      <c r="D62" s="116">
        <v>1230</v>
      </c>
      <c r="E62" s="116">
        <v>0.5</v>
      </c>
      <c r="F62" s="116">
        <v>6.1499999999999999E-2</v>
      </c>
      <c r="G62" s="116">
        <v>1230</v>
      </c>
      <c r="H62" s="116">
        <v>0.4</v>
      </c>
      <c r="I62" s="116">
        <v>4.9200000000000001E-2</v>
      </c>
      <c r="J62" s="114">
        <v>-1.2299999999999998E-2</v>
      </c>
    </row>
    <row r="63" spans="1:10" ht="27">
      <c r="A63" s="118" t="s">
        <v>22</v>
      </c>
      <c r="B63" s="140" t="s">
        <v>77</v>
      </c>
      <c r="C63" s="115"/>
      <c r="D63" s="137"/>
      <c r="E63" s="116"/>
      <c r="F63" s="116">
        <v>4.1138880339461252</v>
      </c>
      <c r="G63" s="137"/>
      <c r="H63" s="116"/>
      <c r="I63" s="116">
        <v>3</v>
      </c>
      <c r="J63" s="114">
        <v>-1.1138880339461252</v>
      </c>
    </row>
    <row r="64" spans="1:10" ht="15">
      <c r="A64" s="136" t="s">
        <v>1</v>
      </c>
      <c r="B64" s="120" t="s">
        <v>13</v>
      </c>
      <c r="C64" s="115" t="s">
        <v>16</v>
      </c>
      <c r="D64" s="137">
        <v>150</v>
      </c>
      <c r="E64" s="116">
        <v>200</v>
      </c>
      <c r="F64" s="116">
        <v>3</v>
      </c>
      <c r="G64" s="137">
        <v>150</v>
      </c>
      <c r="H64" s="116">
        <v>200</v>
      </c>
      <c r="I64" s="116">
        <v>3</v>
      </c>
      <c r="J64" s="114">
        <v>0</v>
      </c>
    </row>
    <row r="65" spans="1:10" ht="27">
      <c r="A65" s="136" t="s">
        <v>2</v>
      </c>
      <c r="B65" s="120" t="s">
        <v>27</v>
      </c>
      <c r="C65" s="115" t="s">
        <v>11</v>
      </c>
      <c r="D65" s="137">
        <v>1</v>
      </c>
      <c r="E65" s="116">
        <v>11138.880339461248</v>
      </c>
      <c r="F65" s="116">
        <v>1.1138880339461248</v>
      </c>
      <c r="G65" s="137">
        <v>0</v>
      </c>
      <c r="H65" s="116">
        <v>0</v>
      </c>
      <c r="I65" s="116">
        <v>0</v>
      </c>
      <c r="J65" s="114">
        <v>-1.1138880339461248</v>
      </c>
    </row>
    <row r="66" spans="1:10" ht="15">
      <c r="A66" s="136" t="s">
        <v>111</v>
      </c>
      <c r="B66" s="120" t="s">
        <v>17</v>
      </c>
      <c r="C66" s="115" t="s">
        <v>11</v>
      </c>
      <c r="D66" s="137">
        <v>1</v>
      </c>
      <c r="E66" s="116">
        <v>11305.963544553169</v>
      </c>
      <c r="F66" s="116">
        <v>1.130596354455317</v>
      </c>
      <c r="G66" s="137">
        <v>0</v>
      </c>
      <c r="H66" s="116">
        <v>0</v>
      </c>
      <c r="I66" s="116">
        <v>0</v>
      </c>
      <c r="J66" s="114">
        <v>-1.130596354455317</v>
      </c>
    </row>
    <row r="67" spans="1:10" ht="28.5">
      <c r="A67" s="138"/>
      <c r="B67" s="138" t="s">
        <v>267</v>
      </c>
      <c r="C67" s="138"/>
      <c r="D67" s="138"/>
      <c r="E67" s="138"/>
      <c r="F67" s="139">
        <v>10.257243444669152</v>
      </c>
      <c r="G67" s="138"/>
      <c r="H67" s="138"/>
      <c r="I67" s="139">
        <v>6.7047560244050004</v>
      </c>
      <c r="J67" s="112">
        <v>-3.5524874202641517</v>
      </c>
    </row>
    <row r="68" spans="1:10" ht="15">
      <c r="A68" s="140" t="s">
        <v>18</v>
      </c>
      <c r="B68" s="141" t="s">
        <v>28</v>
      </c>
      <c r="C68" s="141" t="s">
        <v>11</v>
      </c>
      <c r="D68" s="141">
        <v>1</v>
      </c>
      <c r="E68" s="142">
        <v>2.5000000000000001E-2</v>
      </c>
      <c r="F68" s="137">
        <v>1.9125921662869112</v>
      </c>
      <c r="G68" s="141">
        <v>1</v>
      </c>
      <c r="H68" s="142">
        <v>2.5000000000000001E-2</v>
      </c>
      <c r="I68" s="137">
        <v>1.7573678644062498</v>
      </c>
      <c r="J68" s="114">
        <v>-0.15522430188066139</v>
      </c>
    </row>
    <row r="69" spans="1:10" ht="15">
      <c r="A69" s="140" t="s">
        <v>19</v>
      </c>
      <c r="B69" s="140" t="s">
        <v>348</v>
      </c>
      <c r="C69" s="141" t="s">
        <v>11</v>
      </c>
      <c r="D69" s="141">
        <v>1</v>
      </c>
      <c r="E69" s="115"/>
      <c r="F69" s="137">
        <v>0.76503686651476444</v>
      </c>
      <c r="G69" s="141">
        <v>1</v>
      </c>
      <c r="H69" s="115"/>
      <c r="I69" s="137">
        <v>0.67</v>
      </c>
      <c r="J69" s="114">
        <v>-9.5036866514764395E-2</v>
      </c>
    </row>
    <row r="70" spans="1:10" ht="15">
      <c r="A70" s="140" t="s">
        <v>20</v>
      </c>
      <c r="B70" s="140" t="s">
        <v>29</v>
      </c>
      <c r="C70" s="141" t="s">
        <v>11</v>
      </c>
      <c r="D70" s="141">
        <v>1</v>
      </c>
      <c r="E70" s="115"/>
      <c r="F70" s="137">
        <v>0.12</v>
      </c>
      <c r="G70" s="141">
        <v>0</v>
      </c>
      <c r="H70" s="115"/>
      <c r="I70" s="137">
        <v>0</v>
      </c>
      <c r="J70" s="114">
        <v>-0.12</v>
      </c>
    </row>
    <row r="71" spans="1:10" ht="15">
      <c r="A71" s="140" t="s">
        <v>21</v>
      </c>
      <c r="B71" s="140" t="s">
        <v>3</v>
      </c>
      <c r="C71" s="141" t="s">
        <v>11</v>
      </c>
      <c r="D71" s="115">
        <v>1</v>
      </c>
      <c r="E71" s="142">
        <v>2E-3</v>
      </c>
      <c r="F71" s="137">
        <v>0.15300737330295289</v>
      </c>
      <c r="G71" s="115">
        <v>1</v>
      </c>
      <c r="H71" s="142">
        <v>2E-3</v>
      </c>
      <c r="I71" s="137">
        <v>0.14000000000000001</v>
      </c>
      <c r="J71" s="114">
        <v>-1.3007373302952874E-2</v>
      </c>
    </row>
    <row r="72" spans="1:10" ht="15">
      <c r="A72" s="140" t="s">
        <v>22</v>
      </c>
      <c r="B72" s="140" t="s">
        <v>268</v>
      </c>
      <c r="C72" s="141" t="s">
        <v>11</v>
      </c>
      <c r="D72" s="115">
        <v>1</v>
      </c>
      <c r="E72" s="142">
        <v>5.0000000000000001E-3</v>
      </c>
      <c r="F72" s="137">
        <v>0.38251843325738222</v>
      </c>
      <c r="G72" s="115">
        <v>0</v>
      </c>
      <c r="H72" s="142">
        <v>0</v>
      </c>
      <c r="I72" s="137">
        <v>0</v>
      </c>
      <c r="J72" s="114">
        <v>-0.38251843325738222</v>
      </c>
    </row>
    <row r="73" spans="1:10" ht="15">
      <c r="A73" s="140" t="s">
        <v>111</v>
      </c>
      <c r="B73" s="140" t="s">
        <v>125</v>
      </c>
      <c r="C73" s="141" t="s">
        <v>126</v>
      </c>
      <c r="D73" s="141">
        <v>1026.7819999999999</v>
      </c>
      <c r="E73" s="116">
        <v>0.75</v>
      </c>
      <c r="F73" s="137">
        <v>7.7008649999999984E-2</v>
      </c>
      <c r="G73" s="141">
        <v>0</v>
      </c>
      <c r="H73" s="116">
        <v>0</v>
      </c>
      <c r="I73" s="137">
        <v>0</v>
      </c>
      <c r="J73" s="114">
        <v>-7.7008649999999984E-2</v>
      </c>
    </row>
    <row r="74" spans="1:10" ht="15">
      <c r="A74" s="140" t="s">
        <v>124</v>
      </c>
      <c r="B74" s="141" t="s">
        <v>30</v>
      </c>
      <c r="C74" s="141"/>
      <c r="D74" s="141"/>
      <c r="E74" s="116"/>
      <c r="F74" s="137">
        <v>6.5028133653754985</v>
      </c>
      <c r="G74" s="141"/>
      <c r="H74" s="116"/>
      <c r="I74" s="137">
        <v>4.1373881599987499</v>
      </c>
      <c r="J74" s="114">
        <v>-2.3654252053767486</v>
      </c>
    </row>
    <row r="75" spans="1:10" ht="15">
      <c r="A75" s="141">
        <v>1</v>
      </c>
      <c r="B75" s="141" t="s">
        <v>232</v>
      </c>
      <c r="C75" s="141" t="s">
        <v>11</v>
      </c>
      <c r="D75" s="141">
        <v>1</v>
      </c>
      <c r="E75" s="143">
        <v>3.5000000000000003E-2</v>
      </c>
      <c r="F75" s="137">
        <v>2.6776290328016756</v>
      </c>
      <c r="G75" s="141">
        <v>1</v>
      </c>
      <c r="H75" s="142">
        <v>2.4E-2</v>
      </c>
      <c r="I75" s="137">
        <v>1.6870731498299998</v>
      </c>
      <c r="J75" s="114">
        <v>-0.99055588297167585</v>
      </c>
    </row>
    <row r="76" spans="1:10" ht="15">
      <c r="A76" s="141">
        <v>2</v>
      </c>
      <c r="B76" s="141" t="s">
        <v>233</v>
      </c>
      <c r="C76" s="141" t="s">
        <v>11</v>
      </c>
      <c r="D76" s="141">
        <v>1</v>
      </c>
      <c r="E76" s="142">
        <v>0.05</v>
      </c>
      <c r="F76" s="137">
        <v>3.8251843325738224</v>
      </c>
      <c r="G76" s="141">
        <v>1</v>
      </c>
      <c r="H76" s="142">
        <v>3.5000000000000003E-2</v>
      </c>
      <c r="I76" s="137">
        <v>2.4503150101687501</v>
      </c>
      <c r="J76" s="114">
        <v>-1.3748693224050723</v>
      </c>
    </row>
    <row r="77" spans="1:10" ht="15">
      <c r="A77" s="120" t="s">
        <v>127</v>
      </c>
      <c r="B77" s="120" t="s">
        <v>32</v>
      </c>
      <c r="C77" s="144"/>
      <c r="D77" s="144"/>
      <c r="E77" s="145"/>
      <c r="F77" s="145">
        <v>0.34426658993164394</v>
      </c>
      <c r="G77" s="144"/>
      <c r="H77" s="145"/>
      <c r="I77" s="145">
        <v>0</v>
      </c>
      <c r="J77" s="114">
        <v>-0.34426658993164394</v>
      </c>
    </row>
    <row r="78" spans="1:10" ht="15">
      <c r="A78" s="144">
        <v>1</v>
      </c>
      <c r="B78" s="144" t="s">
        <v>129</v>
      </c>
      <c r="C78" s="144" t="s">
        <v>112</v>
      </c>
      <c r="D78" s="144">
        <v>0.45</v>
      </c>
      <c r="E78" s="145">
        <v>765036.86651476438</v>
      </c>
      <c r="F78" s="145">
        <v>0.34426658993164394</v>
      </c>
      <c r="G78" s="144">
        <v>0</v>
      </c>
      <c r="H78" s="145">
        <v>0</v>
      </c>
      <c r="I78" s="145">
        <v>0</v>
      </c>
      <c r="J78" s="114">
        <v>-0.34426658993164394</v>
      </c>
    </row>
    <row r="79" spans="1:10">
      <c r="A79" s="182" t="s">
        <v>234</v>
      </c>
      <c r="B79" s="183"/>
      <c r="C79" s="113"/>
      <c r="D79" s="113"/>
      <c r="E79" s="113"/>
      <c r="F79" s="112">
        <v>86.7609300961456</v>
      </c>
      <c r="G79" s="112"/>
      <c r="H79" s="112"/>
      <c r="I79" s="112">
        <v>76.999470600654988</v>
      </c>
      <c r="J79" s="112">
        <v>-9.7614594954906</v>
      </c>
    </row>
  </sheetData>
  <mergeCells count="8">
    <mergeCell ref="A1:J1"/>
    <mergeCell ref="G2:I2"/>
    <mergeCell ref="J2:J3"/>
    <mergeCell ref="A79:B79"/>
    <mergeCell ref="A2:A3"/>
    <mergeCell ref="B2:B3"/>
    <mergeCell ref="C2:C3"/>
    <mergeCell ref="D2:F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5" sqref="H15"/>
    </sheetView>
  </sheetViews>
  <sheetFormatPr defaultRowHeight="14.25"/>
  <cols>
    <col min="5" max="5" width="10.25" bestFit="1" customWidth="1"/>
    <col min="8" max="8" width="10.25" bestFit="1" customWidth="1"/>
    <col min="9" max="9" width="9.75" customWidth="1"/>
  </cols>
  <sheetData>
    <row r="1" spans="1:9" ht="24">
      <c r="A1" s="152" t="s">
        <v>282</v>
      </c>
      <c r="B1" s="152"/>
      <c r="C1" s="152"/>
      <c r="D1" s="152"/>
      <c r="E1" s="152"/>
      <c r="F1" s="152"/>
      <c r="G1" s="152"/>
      <c r="H1" s="152"/>
      <c r="I1" s="152"/>
    </row>
    <row r="2" spans="1:9">
      <c r="A2" s="186" t="s">
        <v>0</v>
      </c>
      <c r="B2" s="186" t="s">
        <v>269</v>
      </c>
      <c r="C2" s="186" t="s">
        <v>283</v>
      </c>
      <c r="D2" s="186"/>
      <c r="E2" s="186"/>
      <c r="F2" s="186" t="s">
        <v>284</v>
      </c>
      <c r="G2" s="186"/>
      <c r="H2" s="186"/>
      <c r="I2" s="187" t="s">
        <v>285</v>
      </c>
    </row>
    <row r="3" spans="1:9" ht="28.5">
      <c r="A3" s="186"/>
      <c r="B3" s="186"/>
      <c r="C3" s="78" t="s">
        <v>6</v>
      </c>
      <c r="D3" s="78" t="s">
        <v>173</v>
      </c>
      <c r="E3" s="78" t="s">
        <v>286</v>
      </c>
      <c r="F3" s="78" t="s">
        <v>6</v>
      </c>
      <c r="G3" s="78" t="s">
        <v>173</v>
      </c>
      <c r="H3" s="78" t="s">
        <v>287</v>
      </c>
      <c r="I3" s="188"/>
    </row>
    <row r="4" spans="1:9" ht="15.75">
      <c r="A4" s="81">
        <v>1</v>
      </c>
      <c r="B4" s="83" t="s">
        <v>270</v>
      </c>
      <c r="C4" s="77">
        <v>8</v>
      </c>
      <c r="D4" s="77">
        <v>1000</v>
      </c>
      <c r="E4" s="77">
        <v>0.8</v>
      </c>
      <c r="F4" s="77">
        <v>8</v>
      </c>
      <c r="G4" s="77">
        <v>1000</v>
      </c>
      <c r="H4" s="77">
        <v>0.8</v>
      </c>
      <c r="I4" s="76">
        <v>0</v>
      </c>
    </row>
    <row r="5" spans="1:9" ht="15.75">
      <c r="A5" s="81">
        <v>2</v>
      </c>
      <c r="B5" s="83" t="s">
        <v>271</v>
      </c>
      <c r="C5" s="77">
        <v>8</v>
      </c>
      <c r="D5" s="77">
        <v>3000</v>
      </c>
      <c r="E5" s="77">
        <v>2.4</v>
      </c>
      <c r="F5" s="77">
        <v>8</v>
      </c>
      <c r="G5" s="77">
        <v>3000</v>
      </c>
      <c r="H5" s="77">
        <v>2.4</v>
      </c>
      <c r="I5" s="76">
        <v>0</v>
      </c>
    </row>
    <row r="6" spans="1:9" ht="15.75">
      <c r="A6" s="81">
        <v>3</v>
      </c>
      <c r="B6" s="83" t="s">
        <v>272</v>
      </c>
      <c r="C6" s="77">
        <v>4</v>
      </c>
      <c r="D6" s="77">
        <v>15000</v>
      </c>
      <c r="E6" s="77">
        <v>6</v>
      </c>
      <c r="F6" s="77">
        <v>4</v>
      </c>
      <c r="G6" s="77">
        <v>15000</v>
      </c>
      <c r="H6" s="77">
        <v>6</v>
      </c>
      <c r="I6" s="76">
        <v>0</v>
      </c>
    </row>
    <row r="7" spans="1:9" ht="15.75">
      <c r="A7" s="81">
        <v>4</v>
      </c>
      <c r="B7" s="83" t="s">
        <v>273</v>
      </c>
      <c r="C7" s="77">
        <v>4</v>
      </c>
      <c r="D7" s="77">
        <v>12000</v>
      </c>
      <c r="E7" s="77">
        <v>4.8</v>
      </c>
      <c r="F7" s="77">
        <v>4</v>
      </c>
      <c r="G7" s="77">
        <v>12000</v>
      </c>
      <c r="H7" s="77">
        <v>4.8</v>
      </c>
      <c r="I7" s="76">
        <v>0</v>
      </c>
    </row>
    <row r="8" spans="1:9" ht="28.5">
      <c r="A8" s="81">
        <v>5</v>
      </c>
      <c r="B8" s="83" t="s">
        <v>274</v>
      </c>
      <c r="C8" s="77">
        <v>4</v>
      </c>
      <c r="D8" s="77">
        <v>2500</v>
      </c>
      <c r="E8" s="77">
        <v>1</v>
      </c>
      <c r="F8" s="77">
        <v>4</v>
      </c>
      <c r="G8" s="77">
        <v>2500</v>
      </c>
      <c r="H8" s="77">
        <v>1</v>
      </c>
      <c r="I8" s="76">
        <v>0</v>
      </c>
    </row>
    <row r="9" spans="1:9" ht="15.75">
      <c r="A9" s="81">
        <v>6</v>
      </c>
      <c r="B9" s="83" t="s">
        <v>275</v>
      </c>
      <c r="C9" s="77">
        <v>2</v>
      </c>
      <c r="D9" s="77">
        <v>20000</v>
      </c>
      <c r="E9" s="77">
        <v>4</v>
      </c>
      <c r="F9" s="77">
        <v>2</v>
      </c>
      <c r="G9" s="77">
        <v>20000</v>
      </c>
      <c r="H9" s="77">
        <v>4</v>
      </c>
      <c r="I9" s="76">
        <v>0</v>
      </c>
    </row>
    <row r="10" spans="1:9" ht="15.75">
      <c r="A10" s="81">
        <v>7</v>
      </c>
      <c r="B10" s="83" t="s">
        <v>276</v>
      </c>
      <c r="C10" s="77">
        <v>2</v>
      </c>
      <c r="D10" s="77">
        <v>20000</v>
      </c>
      <c r="E10" s="77">
        <v>4</v>
      </c>
      <c r="F10" s="77">
        <v>2</v>
      </c>
      <c r="G10" s="77">
        <v>20000</v>
      </c>
      <c r="H10" s="77">
        <v>4</v>
      </c>
      <c r="I10" s="76">
        <v>0</v>
      </c>
    </row>
    <row r="11" spans="1:9" ht="15.75">
      <c r="A11" s="81">
        <v>8</v>
      </c>
      <c r="B11" s="83" t="s">
        <v>277</v>
      </c>
      <c r="C11" s="77">
        <v>4</v>
      </c>
      <c r="D11" s="77">
        <v>7500</v>
      </c>
      <c r="E11" s="77">
        <v>3</v>
      </c>
      <c r="F11" s="77">
        <v>4</v>
      </c>
      <c r="G11" s="77">
        <v>7500</v>
      </c>
      <c r="H11" s="77">
        <v>3</v>
      </c>
      <c r="I11" s="76">
        <v>0</v>
      </c>
    </row>
    <row r="12" spans="1:9" ht="15.75">
      <c r="A12" s="81">
        <v>9</v>
      </c>
      <c r="B12" s="83" t="s">
        <v>279</v>
      </c>
      <c r="C12" s="77">
        <v>1</v>
      </c>
      <c r="D12" s="77"/>
      <c r="E12" s="77">
        <v>0.5</v>
      </c>
      <c r="F12" s="77">
        <v>1</v>
      </c>
      <c r="G12" s="77"/>
      <c r="H12" s="77">
        <v>0.44</v>
      </c>
      <c r="I12" s="76">
        <f>H12-E12</f>
        <v>-0.06</v>
      </c>
    </row>
    <row r="13" spans="1:9" ht="15.75">
      <c r="A13" s="81">
        <v>10</v>
      </c>
      <c r="B13" s="83" t="s">
        <v>280</v>
      </c>
      <c r="C13" s="77">
        <v>0</v>
      </c>
      <c r="D13" s="77"/>
      <c r="E13" s="77">
        <v>0</v>
      </c>
      <c r="F13" s="77">
        <v>0</v>
      </c>
      <c r="G13" s="77"/>
      <c r="H13" s="77">
        <v>0.04</v>
      </c>
      <c r="I13" s="76">
        <v>0.04</v>
      </c>
    </row>
    <row r="14" spans="1:9" ht="15.75">
      <c r="A14" s="81">
        <v>11</v>
      </c>
      <c r="B14" s="83" t="s">
        <v>281</v>
      </c>
      <c r="C14" s="77">
        <v>0</v>
      </c>
      <c r="D14" s="77">
        <v>0</v>
      </c>
      <c r="E14" s="77">
        <v>0</v>
      </c>
      <c r="F14" s="77">
        <v>1</v>
      </c>
      <c r="G14" s="77"/>
      <c r="H14" s="77">
        <v>0.05</v>
      </c>
      <c r="I14" s="76">
        <v>0.05</v>
      </c>
    </row>
    <row r="15" spans="1:9" ht="15.75">
      <c r="A15" s="81">
        <v>12</v>
      </c>
      <c r="B15" s="83" t="s">
        <v>278</v>
      </c>
      <c r="C15" s="77"/>
      <c r="D15" s="77"/>
      <c r="E15" s="77">
        <v>26.5</v>
      </c>
      <c r="F15" s="77"/>
      <c r="G15" s="77"/>
      <c r="H15" s="77">
        <v>26.5</v>
      </c>
      <c r="I15" s="76">
        <v>0</v>
      </c>
    </row>
  </sheetData>
  <mergeCells count="6">
    <mergeCell ref="A1:I1"/>
    <mergeCell ref="A2:A3"/>
    <mergeCell ref="B2:B3"/>
    <mergeCell ref="C2:E2"/>
    <mergeCell ref="F2:H2"/>
    <mergeCell ref="I2:I3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8" sqref="B18:C18"/>
    </sheetView>
  </sheetViews>
  <sheetFormatPr defaultRowHeight="14.25"/>
  <sheetData>
    <row r="1" spans="1:10" ht="24">
      <c r="A1" s="152" t="s">
        <v>325</v>
      </c>
      <c r="B1" s="152"/>
      <c r="C1" s="152"/>
      <c r="D1" s="152"/>
      <c r="E1" s="152"/>
      <c r="F1" s="152"/>
      <c r="G1" s="152"/>
      <c r="H1" s="152"/>
      <c r="I1" s="152"/>
      <c r="J1" s="146"/>
    </row>
    <row r="2" spans="1:10">
      <c r="A2" s="211" t="s">
        <v>0</v>
      </c>
      <c r="B2" s="189" t="s">
        <v>288</v>
      </c>
      <c r="C2" s="189"/>
      <c r="D2" s="189" t="s">
        <v>289</v>
      </c>
      <c r="E2" s="189" t="s">
        <v>290</v>
      </c>
      <c r="F2" s="190" t="s">
        <v>291</v>
      </c>
      <c r="G2" s="190"/>
      <c r="H2" s="191" t="s">
        <v>292</v>
      </c>
      <c r="I2" s="191"/>
      <c r="J2" s="192" t="s">
        <v>293</v>
      </c>
    </row>
    <row r="3" spans="1:10" ht="25.5">
      <c r="A3" s="211"/>
      <c r="B3" s="189"/>
      <c r="C3" s="189"/>
      <c r="D3" s="189"/>
      <c r="E3" s="189"/>
      <c r="F3" s="80" t="s">
        <v>173</v>
      </c>
      <c r="G3" s="80" t="s">
        <v>294</v>
      </c>
      <c r="H3" s="80" t="s">
        <v>173</v>
      </c>
      <c r="I3" s="80" t="s">
        <v>294</v>
      </c>
      <c r="J3" s="192"/>
    </row>
    <row r="4" spans="1:10" ht="36">
      <c r="A4" s="199">
        <v>1</v>
      </c>
      <c r="B4" s="75" t="s">
        <v>295</v>
      </c>
      <c r="C4" s="82" t="s">
        <v>296</v>
      </c>
      <c r="D4" s="84" t="s">
        <v>297</v>
      </c>
      <c r="E4" s="84">
        <v>427</v>
      </c>
      <c r="F4" s="84">
        <v>30.4</v>
      </c>
      <c r="G4" s="84">
        <v>12676.8</v>
      </c>
      <c r="H4" s="84">
        <v>30.4</v>
      </c>
      <c r="I4" s="84">
        <v>12676.8</v>
      </c>
      <c r="J4" s="77">
        <f>I4-G4</f>
        <v>0</v>
      </c>
    </row>
    <row r="5" spans="1:10" ht="24">
      <c r="A5" s="199"/>
      <c r="B5" s="75" t="s">
        <v>298</v>
      </c>
      <c r="C5" s="82" t="s">
        <v>299</v>
      </c>
      <c r="D5" s="84" t="s">
        <v>300</v>
      </c>
      <c r="E5" s="84">
        <v>57</v>
      </c>
      <c r="F5" s="84">
        <v>302.32</v>
      </c>
      <c r="G5" s="84">
        <v>17232.240000000002</v>
      </c>
      <c r="H5" s="84">
        <v>302.32</v>
      </c>
      <c r="I5" s="84">
        <v>17232.240000000002</v>
      </c>
      <c r="J5" s="77">
        <f t="shared" ref="J5:J6" si="0">I5-G5</f>
        <v>0</v>
      </c>
    </row>
    <row r="6" spans="1:10" ht="24">
      <c r="A6" s="199"/>
      <c r="B6" s="74"/>
      <c r="C6" s="82" t="s">
        <v>301</v>
      </c>
      <c r="D6" s="84" t="s">
        <v>300</v>
      </c>
      <c r="E6" s="84">
        <v>19</v>
      </c>
      <c r="F6" s="84">
        <v>302.32</v>
      </c>
      <c r="G6" s="84">
        <v>5744.08</v>
      </c>
      <c r="H6" s="84">
        <v>302.32</v>
      </c>
      <c r="I6" s="84">
        <v>5744.08</v>
      </c>
      <c r="J6" s="77">
        <f t="shared" si="0"/>
        <v>0</v>
      </c>
    </row>
    <row r="7" spans="1:10" ht="36">
      <c r="A7" s="195">
        <v>2</v>
      </c>
      <c r="B7" s="75" t="s">
        <v>302</v>
      </c>
      <c r="C7" s="82" t="s">
        <v>303</v>
      </c>
      <c r="D7" s="199" t="s">
        <v>304</v>
      </c>
      <c r="E7" s="200">
        <v>95</v>
      </c>
      <c r="F7" s="200">
        <v>1946.38</v>
      </c>
      <c r="G7" s="200">
        <v>184906.1</v>
      </c>
      <c r="H7" s="210">
        <v>1500</v>
      </c>
      <c r="I7" s="210">
        <v>142500</v>
      </c>
      <c r="J7" s="193">
        <f>I7-G7</f>
        <v>-42406.100000000006</v>
      </c>
    </row>
    <row r="8" spans="1:10" ht="36">
      <c r="A8" s="195"/>
      <c r="B8" s="75" t="s">
        <v>305</v>
      </c>
      <c r="C8" s="82" t="s">
        <v>306</v>
      </c>
      <c r="D8" s="199"/>
      <c r="E8" s="201"/>
      <c r="F8" s="201"/>
      <c r="G8" s="201"/>
      <c r="H8" s="210"/>
      <c r="I8" s="210"/>
      <c r="J8" s="194"/>
    </row>
    <row r="9" spans="1:10" ht="24">
      <c r="A9" s="195">
        <v>3</v>
      </c>
      <c r="B9" s="195" t="s">
        <v>307</v>
      </c>
      <c r="C9" s="82" t="s">
        <v>308</v>
      </c>
      <c r="D9" s="196" t="s">
        <v>309</v>
      </c>
      <c r="E9" s="197">
        <v>67.900000000000006</v>
      </c>
      <c r="F9" s="197">
        <v>30000</v>
      </c>
      <c r="G9" s="197">
        <v>1018500</v>
      </c>
      <c r="H9" s="197">
        <v>30000</v>
      </c>
      <c r="I9" s="197">
        <v>1018500</v>
      </c>
      <c r="J9" s="193">
        <f>I9-G9</f>
        <v>0</v>
      </c>
    </row>
    <row r="10" spans="1:10" ht="24">
      <c r="A10" s="195"/>
      <c r="B10" s="195"/>
      <c r="C10" s="82" t="s">
        <v>310</v>
      </c>
      <c r="D10" s="196"/>
      <c r="E10" s="198"/>
      <c r="F10" s="198"/>
      <c r="G10" s="198"/>
      <c r="H10" s="198"/>
      <c r="I10" s="198"/>
      <c r="J10" s="194"/>
    </row>
    <row r="11" spans="1:10" ht="24">
      <c r="A11" s="195">
        <v>4</v>
      </c>
      <c r="B11" s="195" t="s">
        <v>311</v>
      </c>
      <c r="C11" s="82" t="s">
        <v>312</v>
      </c>
      <c r="D11" s="84" t="s">
        <v>313</v>
      </c>
      <c r="E11" s="84">
        <v>95</v>
      </c>
      <c r="F11" s="84">
        <v>1648.56</v>
      </c>
      <c r="G11" s="84">
        <v>156613.20000000001</v>
      </c>
      <c r="H11" s="84">
        <v>1648.56</v>
      </c>
      <c r="I11" s="84">
        <v>156613.20000000001</v>
      </c>
      <c r="J11" s="77">
        <f>I11-G1:G11</f>
        <v>0</v>
      </c>
    </row>
    <row r="12" spans="1:10" ht="15.75">
      <c r="A12" s="195"/>
      <c r="B12" s="195"/>
      <c r="C12" s="82" t="s">
        <v>314</v>
      </c>
      <c r="D12" s="84" t="s">
        <v>297</v>
      </c>
      <c r="E12" s="84">
        <v>1866</v>
      </c>
      <c r="F12" s="84">
        <v>60</v>
      </c>
      <c r="G12" s="84">
        <v>111960</v>
      </c>
      <c r="H12" s="84">
        <v>60</v>
      </c>
      <c r="I12" s="84">
        <v>111960</v>
      </c>
      <c r="J12" s="77">
        <f>I12-G12</f>
        <v>0</v>
      </c>
    </row>
    <row r="13" spans="1:10" ht="15.75">
      <c r="A13" s="195">
        <v>5</v>
      </c>
      <c r="B13" s="75" t="s">
        <v>315</v>
      </c>
      <c r="C13" s="82" t="s">
        <v>316</v>
      </c>
      <c r="D13" s="84" t="s">
        <v>300</v>
      </c>
      <c r="E13" s="84">
        <v>9</v>
      </c>
      <c r="F13" s="84">
        <v>302.32</v>
      </c>
      <c r="G13" s="84">
        <v>2720.88</v>
      </c>
      <c r="H13" s="84">
        <v>302.32</v>
      </c>
      <c r="I13" s="84">
        <v>2720.88</v>
      </c>
      <c r="J13" s="77">
        <f t="shared" ref="J13:J16" si="1">I13-G13</f>
        <v>0</v>
      </c>
    </row>
    <row r="14" spans="1:10" ht="15.75">
      <c r="A14" s="195"/>
      <c r="B14" s="75" t="s">
        <v>298</v>
      </c>
      <c r="C14" s="82" t="s">
        <v>317</v>
      </c>
      <c r="D14" s="84" t="s">
        <v>300</v>
      </c>
      <c r="E14" s="84">
        <v>9</v>
      </c>
      <c r="F14" s="84">
        <v>302.32</v>
      </c>
      <c r="G14" s="84">
        <v>2720.88</v>
      </c>
      <c r="H14" s="84">
        <v>302.32</v>
      </c>
      <c r="I14" s="84">
        <v>2720.88</v>
      </c>
      <c r="J14" s="77">
        <f t="shared" si="1"/>
        <v>0</v>
      </c>
    </row>
    <row r="15" spans="1:10" ht="24">
      <c r="A15" s="79">
        <v>6</v>
      </c>
      <c r="B15" s="79" t="s">
        <v>318</v>
      </c>
      <c r="C15" s="82" t="s">
        <v>319</v>
      </c>
      <c r="D15" s="84" t="s">
        <v>320</v>
      </c>
      <c r="E15" s="84">
        <v>147</v>
      </c>
      <c r="F15" s="84">
        <v>321.26</v>
      </c>
      <c r="G15" s="84">
        <v>47225.22</v>
      </c>
      <c r="H15" s="84">
        <v>321.26</v>
      </c>
      <c r="I15" s="84">
        <v>47225.22</v>
      </c>
      <c r="J15" s="77">
        <f t="shared" si="1"/>
        <v>0</v>
      </c>
    </row>
    <row r="16" spans="1:10" ht="24">
      <c r="A16" s="79">
        <v>7</v>
      </c>
      <c r="B16" s="79" t="s">
        <v>321</v>
      </c>
      <c r="C16" s="73" t="s">
        <v>322</v>
      </c>
      <c r="D16" s="84" t="s">
        <v>300</v>
      </c>
      <c r="E16" s="84">
        <v>10</v>
      </c>
      <c r="F16" s="84">
        <v>302.32</v>
      </c>
      <c r="G16" s="84">
        <v>3023.2</v>
      </c>
      <c r="H16" s="84">
        <v>302.32</v>
      </c>
      <c r="I16" s="84">
        <v>3023.2</v>
      </c>
      <c r="J16" s="77">
        <f t="shared" si="1"/>
        <v>0</v>
      </c>
    </row>
    <row r="17" spans="1:10" ht="15.75">
      <c r="A17" s="79">
        <v>8</v>
      </c>
      <c r="B17" s="202" t="s">
        <v>323</v>
      </c>
      <c r="C17" s="203"/>
      <c r="D17" s="84"/>
      <c r="E17" s="84"/>
      <c r="F17" s="204">
        <v>0</v>
      </c>
      <c r="G17" s="205"/>
      <c r="H17" s="204">
        <v>23802</v>
      </c>
      <c r="I17" s="205"/>
      <c r="J17" s="77">
        <f>H17-F17</f>
        <v>23802</v>
      </c>
    </row>
    <row r="18" spans="1:10" ht="15.75">
      <c r="A18" s="79">
        <v>9</v>
      </c>
      <c r="B18" s="202" t="s">
        <v>349</v>
      </c>
      <c r="C18" s="203"/>
      <c r="D18" s="84"/>
      <c r="E18" s="84"/>
      <c r="F18" s="204">
        <v>0</v>
      </c>
      <c r="G18" s="205"/>
      <c r="H18" s="204">
        <v>12140</v>
      </c>
      <c r="I18" s="205"/>
      <c r="J18" s="77">
        <f t="shared" ref="J18:J19" si="2">H18-F18</f>
        <v>12140</v>
      </c>
    </row>
    <row r="19" spans="1:10" ht="15.75">
      <c r="A19" s="79">
        <v>10</v>
      </c>
      <c r="B19" s="202" t="s">
        <v>324</v>
      </c>
      <c r="C19" s="203"/>
      <c r="D19" s="84"/>
      <c r="E19" s="84"/>
      <c r="F19" s="204">
        <v>0</v>
      </c>
      <c r="G19" s="205"/>
      <c r="H19" s="204">
        <v>3141</v>
      </c>
      <c r="I19" s="205"/>
      <c r="J19" s="77">
        <f t="shared" si="2"/>
        <v>3141</v>
      </c>
    </row>
    <row r="20" spans="1:10" ht="15.75">
      <c r="A20" s="206" t="s">
        <v>278</v>
      </c>
      <c r="B20" s="206"/>
      <c r="C20" s="206"/>
      <c r="D20" s="207">
        <v>1563322.6</v>
      </c>
      <c r="E20" s="207"/>
      <c r="F20" s="207"/>
      <c r="G20" s="207"/>
      <c r="H20" s="208">
        <v>1560000</v>
      </c>
      <c r="I20" s="209"/>
      <c r="J20" s="77">
        <f>H20-D20</f>
        <v>-3322.6000000000931</v>
      </c>
    </row>
  </sheetData>
  <mergeCells count="41">
    <mergeCell ref="B2:C3"/>
    <mergeCell ref="H17:I17"/>
    <mergeCell ref="A20:C20"/>
    <mergeCell ref="D20:G20"/>
    <mergeCell ref="H20:I20"/>
    <mergeCell ref="A1:I1"/>
    <mergeCell ref="B18:C18"/>
    <mergeCell ref="F18:G18"/>
    <mergeCell ref="H18:I18"/>
    <mergeCell ref="B19:C19"/>
    <mergeCell ref="F19:G19"/>
    <mergeCell ref="H19:I19"/>
    <mergeCell ref="I9:I10"/>
    <mergeCell ref="H7:H8"/>
    <mergeCell ref="I7:I8"/>
    <mergeCell ref="A4:A6"/>
    <mergeCell ref="A2:A3"/>
    <mergeCell ref="A11:A12"/>
    <mergeCell ref="B11:B12"/>
    <mergeCell ref="A13:A14"/>
    <mergeCell ref="B17:C17"/>
    <mergeCell ref="F17:G17"/>
    <mergeCell ref="J7:J8"/>
    <mergeCell ref="A9:A10"/>
    <mergeCell ref="B9:B10"/>
    <mergeCell ref="D9:D10"/>
    <mergeCell ref="E9:E10"/>
    <mergeCell ref="F9:F10"/>
    <mergeCell ref="G9:G10"/>
    <mergeCell ref="H9:H10"/>
    <mergeCell ref="A7:A8"/>
    <mergeCell ref="D7:D8"/>
    <mergeCell ref="E7:E8"/>
    <mergeCell ref="F7:F8"/>
    <mergeCell ref="G7:G8"/>
    <mergeCell ref="J9:J10"/>
    <mergeCell ref="D2:D3"/>
    <mergeCell ref="E2:E3"/>
    <mergeCell ref="F2:G2"/>
    <mergeCell ref="H2:I2"/>
    <mergeCell ref="J2:J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海河处2019年专项维修加固项目概算汇总表</vt:lpstr>
      <vt:lpstr>天津市外环河津汉公路北塘排污河倒虹吸清淤项目概算核定表</vt:lpstr>
      <vt:lpstr>子牙河右堤12+041—13+921段堤防整修项目概算表</vt:lpstr>
      <vt:lpstr>海河处2019年界桩制安项目概算表</vt:lpstr>
      <vt:lpstr>二道闸液压油管路更换及液压阀组改造项目概算表</vt:lpstr>
      <vt:lpstr>北运河右岸北辰段砌石整修项目概算表</vt:lpstr>
      <vt:lpstr>海河二道闸金属结构安全检测项目概算表</vt:lpstr>
      <vt:lpstr>外环河蓝线划定项目概算表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姜睿涛</cp:lastModifiedBy>
  <cp:lastPrinted>2018-09-03T07:55:54Z</cp:lastPrinted>
  <dcterms:created xsi:type="dcterms:W3CDTF">2017-09-06T02:08:46Z</dcterms:created>
  <dcterms:modified xsi:type="dcterms:W3CDTF">2019-02-03T08:51:41Z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